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12600"/>
  </bookViews>
  <sheets>
    <sheet name="Приложение 7" sheetId="1" r:id="rId1"/>
    <sheet name="пр.8" sheetId="2" state="hidden" r:id="rId2"/>
  </sheets>
  <calcPr calcId="145621"/>
</workbook>
</file>

<file path=xl/calcChain.xml><?xml version="1.0" encoding="utf-8"?>
<calcChain xmlns="http://schemas.openxmlformats.org/spreadsheetml/2006/main">
  <c r="R66" i="1" l="1"/>
  <c r="R65" i="1" s="1"/>
  <c r="R63" i="1" s="1"/>
  <c r="S66" i="1"/>
  <c r="S65" i="1" s="1"/>
  <c r="S63" i="1" s="1"/>
  <c r="Q65" i="1"/>
  <c r="Q63" i="1" s="1"/>
  <c r="Q66" i="1"/>
  <c r="R61" i="1" l="1"/>
  <c r="R59" i="1"/>
  <c r="R56" i="1"/>
  <c r="R55" i="1"/>
  <c r="R52" i="1"/>
  <c r="R51" i="1" s="1"/>
  <c r="R49" i="1"/>
  <c r="R48" i="1"/>
  <c r="R25" i="1"/>
  <c r="R23" i="1"/>
  <c r="R22" i="1"/>
  <c r="R20" i="1"/>
  <c r="R18" i="1"/>
  <c r="R17" i="1" s="1"/>
  <c r="R14" i="1"/>
  <c r="R12" i="1" s="1"/>
  <c r="R47" i="1" l="1"/>
  <c r="R58" i="1"/>
  <c r="R11" i="1"/>
  <c r="P61" i="1"/>
  <c r="P59" i="1"/>
  <c r="P56" i="1"/>
  <c r="P55" i="1"/>
  <c r="P52" i="1"/>
  <c r="P51" i="1"/>
  <c r="P49" i="1"/>
  <c r="P48" i="1"/>
  <c r="P47" i="1"/>
  <c r="P25" i="1"/>
  <c r="P23" i="1"/>
  <c r="P22" i="1"/>
  <c r="P20" i="1"/>
  <c r="P18" i="1"/>
  <c r="P14" i="1"/>
  <c r="P12" i="1"/>
  <c r="R54" i="1" l="1"/>
  <c r="P17" i="1"/>
  <c r="P58" i="1"/>
  <c r="B15" i="2"/>
  <c r="B12" i="2"/>
  <c r="R46" i="1" l="1"/>
  <c r="R68" i="1" s="1"/>
  <c r="P11" i="1"/>
  <c r="P54" i="1"/>
  <c r="B18" i="2"/>
  <c r="E13" i="1"/>
  <c r="G13" i="1" s="1"/>
  <c r="I13" i="1" s="1"/>
  <c r="K13" i="1" s="1"/>
  <c r="M13" i="1" s="1"/>
  <c r="O13" i="1" s="1"/>
  <c r="Q13" i="1" s="1"/>
  <c r="S13" i="1" s="1"/>
  <c r="D14" i="1"/>
  <c r="F14" i="1"/>
  <c r="F12" i="1" s="1"/>
  <c r="H14" i="1"/>
  <c r="H12" i="1" s="1"/>
  <c r="J14" i="1"/>
  <c r="J12" i="1" s="1"/>
  <c r="L14" i="1"/>
  <c r="L12" i="1" s="1"/>
  <c r="N14" i="1"/>
  <c r="N12" i="1" s="1"/>
  <c r="E16" i="1"/>
  <c r="G16" i="1" s="1"/>
  <c r="I16" i="1" s="1"/>
  <c r="K16" i="1" s="1"/>
  <c r="M16" i="1" s="1"/>
  <c r="O16" i="1" s="1"/>
  <c r="Q16" i="1" s="1"/>
  <c r="S16" i="1" s="1"/>
  <c r="D18" i="1"/>
  <c r="F18" i="1"/>
  <c r="H18" i="1"/>
  <c r="J18" i="1"/>
  <c r="L18" i="1"/>
  <c r="N18" i="1"/>
  <c r="E19" i="1"/>
  <c r="G19" i="1" s="1"/>
  <c r="I19" i="1" s="1"/>
  <c r="K19" i="1" s="1"/>
  <c r="M19" i="1" s="1"/>
  <c r="O19" i="1" s="1"/>
  <c r="Q19" i="1" s="1"/>
  <c r="S19" i="1" s="1"/>
  <c r="D20" i="1"/>
  <c r="F20" i="1"/>
  <c r="F17" i="1" s="1"/>
  <c r="H20" i="1"/>
  <c r="J20" i="1"/>
  <c r="J17" i="1" s="1"/>
  <c r="L20" i="1"/>
  <c r="N20" i="1"/>
  <c r="N17" i="1" s="1"/>
  <c r="E21" i="1"/>
  <c r="G21" i="1" s="1"/>
  <c r="I21" i="1"/>
  <c r="K21" i="1" s="1"/>
  <c r="M21" i="1" s="1"/>
  <c r="O21" i="1" s="1"/>
  <c r="Q21" i="1" s="1"/>
  <c r="S21" i="1" s="1"/>
  <c r="D23" i="1"/>
  <c r="F23" i="1"/>
  <c r="H23" i="1"/>
  <c r="J23" i="1"/>
  <c r="L23" i="1"/>
  <c r="N23" i="1"/>
  <c r="E24" i="1"/>
  <c r="G24" i="1" s="1"/>
  <c r="I24" i="1" s="1"/>
  <c r="K24" i="1" s="1"/>
  <c r="M24" i="1" s="1"/>
  <c r="O24" i="1" s="1"/>
  <c r="Q24" i="1" s="1"/>
  <c r="S24" i="1" s="1"/>
  <c r="D25" i="1"/>
  <c r="F25" i="1"/>
  <c r="H25" i="1"/>
  <c r="H22" i="1" s="1"/>
  <c r="J25" i="1"/>
  <c r="L25" i="1"/>
  <c r="L22" i="1" s="1"/>
  <c r="N25" i="1"/>
  <c r="E26" i="1"/>
  <c r="G26" i="1" s="1"/>
  <c r="I26" i="1" s="1"/>
  <c r="K26" i="1" s="1"/>
  <c r="M26" i="1" s="1"/>
  <c r="O26" i="1" s="1"/>
  <c r="Q26" i="1" s="1"/>
  <c r="S26" i="1" s="1"/>
  <c r="E30" i="1"/>
  <c r="G30" i="1" s="1"/>
  <c r="I30" i="1" s="1"/>
  <c r="K30" i="1" s="1"/>
  <c r="M30" i="1" s="1"/>
  <c r="O30" i="1" s="1"/>
  <c r="Q30" i="1" s="1"/>
  <c r="S30" i="1" s="1"/>
  <c r="E33" i="1"/>
  <c r="G33" i="1" s="1"/>
  <c r="I33" i="1" s="1"/>
  <c r="K33" i="1" s="1"/>
  <c r="M33" i="1" s="1"/>
  <c r="O33" i="1" s="1"/>
  <c r="Q33" i="1" s="1"/>
  <c r="S33" i="1" s="1"/>
  <c r="E37" i="1"/>
  <c r="G37" i="1" s="1"/>
  <c r="I37" i="1" s="1"/>
  <c r="K37" i="1" s="1"/>
  <c r="M37" i="1" s="1"/>
  <c r="O37" i="1" s="1"/>
  <c r="Q37" i="1" s="1"/>
  <c r="S37" i="1" s="1"/>
  <c r="E39" i="1"/>
  <c r="G39" i="1" s="1"/>
  <c r="I39" i="1" s="1"/>
  <c r="K39" i="1" s="1"/>
  <c r="M39" i="1" s="1"/>
  <c r="O39" i="1" s="1"/>
  <c r="Q39" i="1" s="1"/>
  <c r="S39" i="1" s="1"/>
  <c r="E42" i="1"/>
  <c r="G42" i="1" s="1"/>
  <c r="I42" i="1" s="1"/>
  <c r="K42" i="1" s="1"/>
  <c r="M42" i="1" s="1"/>
  <c r="O42" i="1" s="1"/>
  <c r="Q42" i="1" s="1"/>
  <c r="S42" i="1" s="1"/>
  <c r="E43" i="1"/>
  <c r="G43" i="1" s="1"/>
  <c r="I43" i="1" s="1"/>
  <c r="K43" i="1" s="1"/>
  <c r="M43" i="1" s="1"/>
  <c r="O43" i="1" s="1"/>
  <c r="Q43" i="1" s="1"/>
  <c r="S43" i="1" s="1"/>
  <c r="E44" i="1"/>
  <c r="G44" i="1" s="1"/>
  <c r="I44" i="1" s="1"/>
  <c r="K44" i="1" s="1"/>
  <c r="M44" i="1" s="1"/>
  <c r="O44" i="1" s="1"/>
  <c r="Q44" i="1" s="1"/>
  <c r="S44" i="1" s="1"/>
  <c r="E45" i="1"/>
  <c r="G45" i="1" s="1"/>
  <c r="I45" i="1" s="1"/>
  <c r="K45" i="1" s="1"/>
  <c r="M45" i="1" s="1"/>
  <c r="O45" i="1" s="1"/>
  <c r="Q45" i="1" s="1"/>
  <c r="S45" i="1" s="1"/>
  <c r="D49" i="1"/>
  <c r="F49" i="1"/>
  <c r="F48" i="1" s="1"/>
  <c r="H49" i="1"/>
  <c r="H48" i="1" s="1"/>
  <c r="J49" i="1"/>
  <c r="J48" i="1" s="1"/>
  <c r="L49" i="1"/>
  <c r="L48" i="1" s="1"/>
  <c r="N49" i="1"/>
  <c r="N48" i="1" s="1"/>
  <c r="E50" i="1"/>
  <c r="G50" i="1" s="1"/>
  <c r="I50" i="1" s="1"/>
  <c r="K50" i="1" s="1"/>
  <c r="M50" i="1" s="1"/>
  <c r="O50" i="1" s="1"/>
  <c r="Q50" i="1" s="1"/>
  <c r="S50" i="1" s="1"/>
  <c r="D52" i="1"/>
  <c r="D51" i="1" s="1"/>
  <c r="F52" i="1"/>
  <c r="F51" i="1" s="1"/>
  <c r="F47" i="1" s="1"/>
  <c r="H52" i="1"/>
  <c r="H51" i="1" s="1"/>
  <c r="J52" i="1"/>
  <c r="J51" i="1" s="1"/>
  <c r="J47" i="1" s="1"/>
  <c r="L52" i="1"/>
  <c r="L51" i="1" s="1"/>
  <c r="N52" i="1"/>
  <c r="N51" i="1" s="1"/>
  <c r="N47" i="1" s="1"/>
  <c r="E53" i="1"/>
  <c r="G53" i="1" s="1"/>
  <c r="I53" i="1" s="1"/>
  <c r="K53" i="1" s="1"/>
  <c r="M53" i="1" s="1"/>
  <c r="O53" i="1" s="1"/>
  <c r="Q53" i="1" s="1"/>
  <c r="S53" i="1" s="1"/>
  <c r="D56" i="1"/>
  <c r="D55" i="1" s="1"/>
  <c r="F56" i="1"/>
  <c r="F55" i="1" s="1"/>
  <c r="H56" i="1"/>
  <c r="H55" i="1" s="1"/>
  <c r="J56" i="1"/>
  <c r="J55" i="1" s="1"/>
  <c r="L56" i="1"/>
  <c r="L55" i="1" s="1"/>
  <c r="N56" i="1"/>
  <c r="N55" i="1" s="1"/>
  <c r="E57" i="1"/>
  <c r="G57" i="1" s="1"/>
  <c r="I57" i="1" s="1"/>
  <c r="K57" i="1" s="1"/>
  <c r="M57" i="1" s="1"/>
  <c r="O57" i="1" s="1"/>
  <c r="Q57" i="1" s="1"/>
  <c r="S57" i="1" s="1"/>
  <c r="D59" i="1"/>
  <c r="F59" i="1"/>
  <c r="H59" i="1"/>
  <c r="J59" i="1"/>
  <c r="L59" i="1"/>
  <c r="N59" i="1"/>
  <c r="E60" i="1"/>
  <c r="G60" i="1" s="1"/>
  <c r="I60" i="1" s="1"/>
  <c r="K60" i="1" s="1"/>
  <c r="M60" i="1" s="1"/>
  <c r="O60" i="1" s="1"/>
  <c r="Q60" i="1" s="1"/>
  <c r="S60" i="1" s="1"/>
  <c r="D61" i="1"/>
  <c r="F61" i="1"/>
  <c r="H61" i="1"/>
  <c r="J61" i="1"/>
  <c r="L61" i="1"/>
  <c r="N61" i="1"/>
  <c r="E62" i="1"/>
  <c r="G62" i="1" s="1"/>
  <c r="I62" i="1" s="1"/>
  <c r="K62" i="1" s="1"/>
  <c r="M62" i="1" s="1"/>
  <c r="O62" i="1" s="1"/>
  <c r="Q62" i="1" s="1"/>
  <c r="S62" i="1" s="1"/>
  <c r="P46" i="1" l="1"/>
  <c r="L58" i="1"/>
  <c r="L54" i="1" s="1"/>
  <c r="H58" i="1"/>
  <c r="H54" i="1" s="1"/>
  <c r="N22" i="1"/>
  <c r="J22" i="1"/>
  <c r="L17" i="1"/>
  <c r="H17" i="1"/>
  <c r="H11" i="1" s="1"/>
  <c r="D58" i="1"/>
  <c r="N58" i="1"/>
  <c r="N54" i="1" s="1"/>
  <c r="J58" i="1"/>
  <c r="J54" i="1" s="1"/>
  <c r="L47" i="1"/>
  <c r="H47" i="1"/>
  <c r="F58" i="1"/>
  <c r="F54" i="1" s="1"/>
  <c r="F46" i="1" s="1"/>
  <c r="F22" i="1"/>
  <c r="F11" i="1" s="1"/>
  <c r="D54" i="1"/>
  <c r="N46" i="1"/>
  <c r="L46" i="1"/>
  <c r="J46" i="1"/>
  <c r="D48" i="1"/>
  <c r="D17" i="1"/>
  <c r="L11" i="1"/>
  <c r="L68" i="1" s="1"/>
  <c r="D12" i="1"/>
  <c r="D22" i="1"/>
  <c r="N11" i="1"/>
  <c r="N68" i="1" s="1"/>
  <c r="J11" i="1"/>
  <c r="J68" i="1" s="1"/>
  <c r="C61" i="1"/>
  <c r="E61" i="1" s="1"/>
  <c r="G61" i="1" s="1"/>
  <c r="I61" i="1" s="1"/>
  <c r="K61" i="1" s="1"/>
  <c r="M61" i="1" s="1"/>
  <c r="O61" i="1" s="1"/>
  <c r="Q61" i="1" s="1"/>
  <c r="S61" i="1" s="1"/>
  <c r="C59" i="1"/>
  <c r="E59" i="1" s="1"/>
  <c r="C56" i="1"/>
  <c r="E56" i="1" s="1"/>
  <c r="G56" i="1" s="1"/>
  <c r="I56" i="1" s="1"/>
  <c r="K56" i="1" s="1"/>
  <c r="M56" i="1" s="1"/>
  <c r="O56" i="1" s="1"/>
  <c r="Q56" i="1" s="1"/>
  <c r="S56" i="1" s="1"/>
  <c r="C52" i="1"/>
  <c r="E52" i="1" s="1"/>
  <c r="G52" i="1" s="1"/>
  <c r="I52" i="1" s="1"/>
  <c r="K52" i="1" s="1"/>
  <c r="M52" i="1" s="1"/>
  <c r="O52" i="1" s="1"/>
  <c r="Q52" i="1" s="1"/>
  <c r="S52" i="1" s="1"/>
  <c r="C49" i="1"/>
  <c r="E49" i="1" s="1"/>
  <c r="G49" i="1" s="1"/>
  <c r="I49" i="1" s="1"/>
  <c r="K49" i="1" s="1"/>
  <c r="M49" i="1" s="1"/>
  <c r="O49" i="1" s="1"/>
  <c r="Q49" i="1" s="1"/>
  <c r="S49" i="1" s="1"/>
  <c r="C41" i="1"/>
  <c r="E41" i="1" s="1"/>
  <c r="G41" i="1" s="1"/>
  <c r="I41" i="1" s="1"/>
  <c r="K41" i="1" s="1"/>
  <c r="M41" i="1" s="1"/>
  <c r="O41" i="1" s="1"/>
  <c r="Q41" i="1" s="1"/>
  <c r="S41" i="1" s="1"/>
  <c r="C38" i="1"/>
  <c r="E38" i="1" s="1"/>
  <c r="G38" i="1" s="1"/>
  <c r="I38" i="1" s="1"/>
  <c r="K38" i="1" s="1"/>
  <c r="M38" i="1" s="1"/>
  <c r="O38" i="1" s="1"/>
  <c r="Q38" i="1" s="1"/>
  <c r="S38" i="1" s="1"/>
  <c r="C36" i="1"/>
  <c r="E36" i="1" s="1"/>
  <c r="G36" i="1" s="1"/>
  <c r="I36" i="1" s="1"/>
  <c r="K36" i="1" s="1"/>
  <c r="M36" i="1" s="1"/>
  <c r="O36" i="1" s="1"/>
  <c r="Q36" i="1" s="1"/>
  <c r="S36" i="1" s="1"/>
  <c r="C32" i="1"/>
  <c r="E32" i="1" s="1"/>
  <c r="G32" i="1" s="1"/>
  <c r="I32" i="1" s="1"/>
  <c r="K32" i="1" s="1"/>
  <c r="M32" i="1" s="1"/>
  <c r="O32" i="1" s="1"/>
  <c r="Q32" i="1" s="1"/>
  <c r="S32" i="1" s="1"/>
  <c r="C29" i="1"/>
  <c r="E29" i="1" s="1"/>
  <c r="G29" i="1" s="1"/>
  <c r="I29" i="1" s="1"/>
  <c r="K29" i="1" s="1"/>
  <c r="M29" i="1" s="1"/>
  <c r="O29" i="1" s="1"/>
  <c r="Q29" i="1" s="1"/>
  <c r="S29" i="1" s="1"/>
  <c r="C25" i="1"/>
  <c r="E25" i="1" s="1"/>
  <c r="G25" i="1" s="1"/>
  <c r="I25" i="1" s="1"/>
  <c r="K25" i="1" s="1"/>
  <c r="M25" i="1" s="1"/>
  <c r="O25" i="1" s="1"/>
  <c r="Q25" i="1" s="1"/>
  <c r="S25" i="1" s="1"/>
  <c r="C23" i="1"/>
  <c r="E23" i="1" s="1"/>
  <c r="G23" i="1" s="1"/>
  <c r="I23" i="1" s="1"/>
  <c r="K23" i="1" s="1"/>
  <c r="M23" i="1" s="1"/>
  <c r="O23" i="1" s="1"/>
  <c r="Q23" i="1" s="1"/>
  <c r="S23" i="1" s="1"/>
  <c r="C20" i="1"/>
  <c r="E20" i="1" s="1"/>
  <c r="G20" i="1" s="1"/>
  <c r="I20" i="1" s="1"/>
  <c r="K20" i="1" s="1"/>
  <c r="M20" i="1" s="1"/>
  <c r="O20" i="1" s="1"/>
  <c r="Q20" i="1" s="1"/>
  <c r="S20" i="1" s="1"/>
  <c r="C18" i="1"/>
  <c r="C15" i="1"/>
  <c r="E15" i="1" s="1"/>
  <c r="G15" i="1" s="1"/>
  <c r="I15" i="1" s="1"/>
  <c r="K15" i="1" s="1"/>
  <c r="M15" i="1" s="1"/>
  <c r="O15" i="1" s="1"/>
  <c r="Q15" i="1" s="1"/>
  <c r="S15" i="1" s="1"/>
  <c r="C14" i="1"/>
  <c r="E14" i="1" s="1"/>
  <c r="G14" i="1" s="1"/>
  <c r="I14" i="1" s="1"/>
  <c r="K14" i="1" s="1"/>
  <c r="M14" i="1" s="1"/>
  <c r="O14" i="1" s="1"/>
  <c r="Q14" i="1" s="1"/>
  <c r="S14" i="1" s="1"/>
  <c r="C12" i="1"/>
  <c r="P68" i="1" l="1"/>
  <c r="H46" i="1"/>
  <c r="C17" i="1"/>
  <c r="C22" i="1"/>
  <c r="C48" i="1"/>
  <c r="C51" i="1"/>
  <c r="C47" i="1" s="1"/>
  <c r="C55" i="1"/>
  <c r="E55" i="1" s="1"/>
  <c r="G55" i="1" s="1"/>
  <c r="I55" i="1" s="1"/>
  <c r="K55" i="1" s="1"/>
  <c r="M55" i="1" s="1"/>
  <c r="O55" i="1" s="1"/>
  <c r="Q55" i="1" s="1"/>
  <c r="S55" i="1" s="1"/>
  <c r="C11" i="1"/>
  <c r="G59" i="1"/>
  <c r="I59" i="1" s="1"/>
  <c r="K59" i="1" s="1"/>
  <c r="M59" i="1" s="1"/>
  <c r="O59" i="1" s="1"/>
  <c r="Q59" i="1" s="1"/>
  <c r="S59" i="1" s="1"/>
  <c r="E17" i="1"/>
  <c r="G17" i="1" s="1"/>
  <c r="I17" i="1" s="1"/>
  <c r="K17" i="1" s="1"/>
  <c r="M17" i="1" s="1"/>
  <c r="O17" i="1" s="1"/>
  <c r="Q17" i="1" s="1"/>
  <c r="S17" i="1" s="1"/>
  <c r="E51" i="1"/>
  <c r="G51" i="1" s="1"/>
  <c r="I51" i="1" s="1"/>
  <c r="K51" i="1" s="1"/>
  <c r="M51" i="1" s="1"/>
  <c r="O51" i="1" s="1"/>
  <c r="Q51" i="1" s="1"/>
  <c r="S51" i="1" s="1"/>
  <c r="E18" i="1"/>
  <c r="G18" i="1" s="1"/>
  <c r="I18" i="1" s="1"/>
  <c r="K18" i="1" s="1"/>
  <c r="M18" i="1" s="1"/>
  <c r="O18" i="1" s="1"/>
  <c r="Q18" i="1" s="1"/>
  <c r="S18" i="1" s="1"/>
  <c r="C40" i="1"/>
  <c r="E40" i="1" s="1"/>
  <c r="G40" i="1" s="1"/>
  <c r="I40" i="1" s="1"/>
  <c r="K40" i="1" s="1"/>
  <c r="M40" i="1" s="1"/>
  <c r="O40" i="1" s="1"/>
  <c r="Q40" i="1" s="1"/>
  <c r="S40" i="1" s="1"/>
  <c r="E22" i="1"/>
  <c r="G22" i="1" s="1"/>
  <c r="I22" i="1" s="1"/>
  <c r="K22" i="1" s="1"/>
  <c r="M22" i="1" s="1"/>
  <c r="O22" i="1" s="1"/>
  <c r="Q22" i="1" s="1"/>
  <c r="S22" i="1" s="1"/>
  <c r="H68" i="1"/>
  <c r="E48" i="1"/>
  <c r="G48" i="1" s="1"/>
  <c r="I48" i="1" s="1"/>
  <c r="K48" i="1" s="1"/>
  <c r="M48" i="1" s="1"/>
  <c r="O48" i="1" s="1"/>
  <c r="Q48" i="1" s="1"/>
  <c r="S48" i="1" s="1"/>
  <c r="F68" i="1"/>
  <c r="D11" i="1"/>
  <c r="E12" i="1"/>
  <c r="G12" i="1" s="1"/>
  <c r="I12" i="1" s="1"/>
  <c r="K12" i="1" s="1"/>
  <c r="M12" i="1" s="1"/>
  <c r="O12" i="1" s="1"/>
  <c r="Q12" i="1" s="1"/>
  <c r="S12" i="1" s="1"/>
  <c r="D47" i="1"/>
  <c r="C58" i="1"/>
  <c r="E58" i="1" s="1"/>
  <c r="G58" i="1" s="1"/>
  <c r="I58" i="1" s="1"/>
  <c r="K58" i="1" s="1"/>
  <c r="M58" i="1" s="1"/>
  <c r="O58" i="1" s="1"/>
  <c r="Q58" i="1" s="1"/>
  <c r="S58" i="1" s="1"/>
  <c r="C35" i="1"/>
  <c r="E35" i="1" s="1"/>
  <c r="G35" i="1" s="1"/>
  <c r="I35" i="1" s="1"/>
  <c r="K35" i="1" s="1"/>
  <c r="M35" i="1" s="1"/>
  <c r="O35" i="1" s="1"/>
  <c r="Q35" i="1" s="1"/>
  <c r="S35" i="1" s="1"/>
  <c r="C28" i="1"/>
  <c r="E28" i="1" s="1"/>
  <c r="G28" i="1" s="1"/>
  <c r="I28" i="1" s="1"/>
  <c r="K28" i="1" s="1"/>
  <c r="M28" i="1" s="1"/>
  <c r="O28" i="1" s="1"/>
  <c r="Q28" i="1" s="1"/>
  <c r="S28" i="1" s="1"/>
  <c r="C31" i="1"/>
  <c r="E31" i="1" s="1"/>
  <c r="G31" i="1" s="1"/>
  <c r="I31" i="1" s="1"/>
  <c r="K31" i="1" s="1"/>
  <c r="M31" i="1" s="1"/>
  <c r="O31" i="1" s="1"/>
  <c r="Q31" i="1" s="1"/>
  <c r="S31" i="1" s="1"/>
  <c r="E47" i="1" l="1"/>
  <c r="G47" i="1" s="1"/>
  <c r="I47" i="1" s="1"/>
  <c r="K47" i="1" s="1"/>
  <c r="M47" i="1" s="1"/>
  <c r="O47" i="1" s="1"/>
  <c r="Q47" i="1" s="1"/>
  <c r="S47" i="1" s="1"/>
  <c r="D46" i="1"/>
  <c r="E11" i="1"/>
  <c r="G11" i="1" s="1"/>
  <c r="I11" i="1" s="1"/>
  <c r="K11" i="1" s="1"/>
  <c r="M11" i="1" s="1"/>
  <c r="O11" i="1" s="1"/>
  <c r="Q11" i="1" s="1"/>
  <c r="S11" i="1" s="1"/>
  <c r="D68" i="1"/>
  <c r="C54" i="1"/>
  <c r="E54" i="1" s="1"/>
  <c r="G54" i="1" s="1"/>
  <c r="I54" i="1" s="1"/>
  <c r="K54" i="1" s="1"/>
  <c r="M54" i="1" s="1"/>
  <c r="O54" i="1" s="1"/>
  <c r="Q54" i="1" s="1"/>
  <c r="S54" i="1" s="1"/>
  <c r="C34" i="1"/>
  <c r="E34" i="1" s="1"/>
  <c r="G34" i="1" s="1"/>
  <c r="I34" i="1" s="1"/>
  <c r="K34" i="1" s="1"/>
  <c r="M34" i="1" s="1"/>
  <c r="O34" i="1" s="1"/>
  <c r="Q34" i="1" s="1"/>
  <c r="S34" i="1" s="1"/>
  <c r="C27" i="1" l="1"/>
  <c r="E27" i="1" s="1"/>
  <c r="G27" i="1" s="1"/>
  <c r="I27" i="1" s="1"/>
  <c r="K27" i="1" s="1"/>
  <c r="M27" i="1" s="1"/>
  <c r="O27" i="1" s="1"/>
  <c r="Q27" i="1" s="1"/>
  <c r="S27" i="1" s="1"/>
  <c r="C46" i="1"/>
  <c r="E46" i="1" s="1"/>
  <c r="G46" i="1" s="1"/>
  <c r="I46" i="1" s="1"/>
  <c r="K46" i="1" s="1"/>
  <c r="M46" i="1" s="1"/>
  <c r="O46" i="1" s="1"/>
  <c r="Q46" i="1" s="1"/>
  <c r="S46" i="1" s="1"/>
  <c r="S68" i="1" s="1"/>
  <c r="C68" i="1" l="1"/>
  <c r="E68" i="1" s="1"/>
  <c r="G68" i="1" s="1"/>
  <c r="I68" i="1" s="1"/>
  <c r="K68" i="1" s="1"/>
  <c r="M68" i="1" s="1"/>
  <c r="O68" i="1" s="1"/>
  <c r="Q68" i="1" s="1"/>
</calcChain>
</file>

<file path=xl/sharedStrings.xml><?xml version="1.0" encoding="utf-8"?>
<sst xmlns="http://schemas.openxmlformats.org/spreadsheetml/2006/main" count="165" uniqueCount="150">
  <si>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</si>
  <si>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</si>
  <si>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</si>
  <si>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</si>
  <si>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 xml:space="preserve">Уточнение апрель </t>
  </si>
  <si>
    <t>Уточнение    июнь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</si>
  <si>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</si>
  <si>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</si>
  <si>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</si>
  <si>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</si>
  <si>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</si>
  <si>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</si>
  <si>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</si>
  <si>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</si>
  <si>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</si>
  <si>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</si>
  <si>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</si>
  <si>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</si>
  <si>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</si>
  <si>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</si>
  <si>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</si>
  <si>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</si>
  <si>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</si>
  <si>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</si>
  <si>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</si>
  <si>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</si>
  <si>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</si>
  <si>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</si>
  <si>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</si>
  <si>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</si>
  <si>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</si>
  <si>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</si>
  <si>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</si>
  <si>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</si>
  <si>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</si>
  <si>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</si>
  <si>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</si>
  <si>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</si>
  <si>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</si>
  <si>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</si>
  <si>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</si>
  <si>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</si>
  <si>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</si>
  <si>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</si>
  <si>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</si>
  <si>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</si>
  <si>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</si>
  <si>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</si>
  <si>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</si>
  <si>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</si>
  <si>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</si>
  <si>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</si>
  <si>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</si>
  <si>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</si>
  <si>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</si>
  <si>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</si>
  <si>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</si>
  <si>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</si>
  <si>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</si>
  <si>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</si>
  <si>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</si>
  <si>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</si>
  <si>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</si>
  <si>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</si>
  <si>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</si>
  <si>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</si>
  <si>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</si>
  <si>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</si>
  <si>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</si>
  <si>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</si>
  <si>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</si>
  <si>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</si>
  <si>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</si>
  <si>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</si>
  <si>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</si>
  <si>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</si>
  <si>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</si>
  <si>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</si>
  <si>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</si>
  <si>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</si>
  <si>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</si>
  <si>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</si>
  <si>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</si>
  <si>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</si>
  <si>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</si>
  <si>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</si>
  <si>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</si>
  <si>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</si>
  <si>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</si>
  <si>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</si>
  <si>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</si>
  <si>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</si>
  <si>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</si>
  <si>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</si>
  <si>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</si>
  <si>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</si>
  <si>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</si>
  <si>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</si>
  <si>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</si>
  <si>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</si>
  <si>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</si>
  <si>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</si>
  <si>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</si>
  <si>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</si>
  <si>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</si>
  <si>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Источники внутреннего финансирования дефицита бюджета городского округа город Мегион на 2015 год</t>
  </si>
  <si>
    <t>040 01 02 00 00 04 0000 710</t>
  </si>
  <si>
    <t>040 01 02 00 00 04 0000 810</t>
  </si>
  <si>
    <t>040 01 03 01 00 04 0000 710</t>
  </si>
  <si>
    <t>040 01 03 01 00 04 0000 810</t>
  </si>
  <si>
    <t>040 01 05 02 00 00 0000 500</t>
  </si>
  <si>
    <t>040 01 05 02 01 00 0000 510</t>
  </si>
  <si>
    <t>040 01 05 02 01 04 0000 510</t>
  </si>
  <si>
    <t>040 01 05 02 01 00 0000 610</t>
  </si>
  <si>
    <t>040 01 05 02 01 04 0000 610</t>
  </si>
  <si>
    <t>040 01 05 02 02 00 0000 620</t>
  </si>
  <si>
    <t>040 01 05 02 02 04 0000 620</t>
  </si>
  <si>
    <t>Утверждено решением о бюджете от 27.11.2014 №470 (тыс.рублей)</t>
  </si>
  <si>
    <t>Уточнение январь (тыс.рублей)</t>
  </si>
  <si>
    <t>Сумма с учетом уточнения (тыс.рублей)</t>
  </si>
  <si>
    <t>Уточнено решением о бюджете от 30.01.2015 №490 (тыс.рублей)</t>
  </si>
  <si>
    <t xml:space="preserve">от           №                        </t>
  </si>
  <si>
    <t xml:space="preserve"> Программа муниципальных внутренних заимствований </t>
  </si>
  <si>
    <t>городского округа город Мегион на 2015 год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</si>
  <si>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</si>
  <si>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</si>
  <si>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</si>
  <si>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</si>
  <si>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</si>
  <si>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</si>
  <si>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</si>
  <si>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Уточнено решением о бюджете от 24.04.2015 №529 (тыс.рублей)</t>
  </si>
  <si>
    <t xml:space="preserve">Уточнение    </t>
  </si>
  <si>
    <t xml:space="preserve">Уточнение   </t>
  </si>
  <si>
    <t>Приложение 8</t>
  </si>
  <si>
    <t>Уточнено решением о бюджете от 29.06.2015 №553 (тыс.рублей)</t>
  </si>
  <si>
    <t>Уточнение    август</t>
  </si>
  <si>
    <t>Приложение 7</t>
  </si>
  <si>
    <t>Уточнено решением о бюджете от 28.08.2015 №      тыс.рублей)</t>
  </si>
  <si>
    <t>Уточнение    ноябрь</t>
  </si>
  <si>
    <t>сумма (тыс.рублей)</t>
  </si>
  <si>
    <t>Иные источники внутреннего финансирования дефицитов бюджетов</t>
  </si>
  <si>
    <t>Увеличение финансовых активов, являющихся иными источниками внутреннего финансирования дефицитов бюджетов</t>
  </si>
  <si>
    <t>000 01 06 00 00 00 0000 500</t>
  </si>
  <si>
    <t>Уменьшение финансовых активов, являющихся иными источниками внутреннего финансирования дефицитов бюджетов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</si>
  <si>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</si>
  <si>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000 01 06 00 00 00 0000 600</t>
  </si>
  <si>
    <t>Средства от продажи акций и иных форм участия в капитале, находящихся в собственности городских округов</t>
  </si>
  <si>
    <t>040 01 06 01 00 04 0000 630</t>
  </si>
  <si>
    <t xml:space="preserve">от " 27 " ноября 2015 № 41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</si>
</sst>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164" fontId="5" fillId="0" borderId="2" xfId="0" applyNumberFormat="1" applyFont="1" applyFill="1" applyBorder="1" applyAlignment="1"/>
    <xf numFmtId="164" fontId="4" fillId="0" borderId="0" xfId="0" applyNumberFormat="1" applyFont="1"/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8" fillId="0" borderId="0" xfId="0" applyFont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wrapText="1"/>
    </xf>
    <xf numFmtId="2" fontId="4" fillId="2" borderId="0" xfId="0" applyNumberFormat="1" applyFont="1" applyFill="1"/>
    <xf numFmtId="164" fontId="6" fillId="2" borderId="2" xfId="0" applyNumberFormat="1" applyFont="1" applyFill="1" applyBorder="1" applyAlignment="1"/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5"/>
  <sheetViews>
    <sheetView tabSelected="1" zoomScaleNormal="100" workbookViewId="0">
      <selection activeCell="S4" sqref="S4"/>
    </sheetView>
  </sheetViews>
  <sheetFormatPr defaultRowHeight="15" outlineLevelCol="2" x14ac:dyDescent="0.25"/>
  <cols>
    <col min="1" max="1" width="67" style="3" customWidth="1"/>
    <col min="2" max="2" width="29.7109375" style="3" customWidth="1"/>
    <col min="3" max="3" width="20" style="3" hidden="1" customWidth="1" outlineLevel="2"/>
    <col min="4" max="4" width="13.28515625" style="3" hidden="1" customWidth="1" outlineLevel="2"/>
    <col min="5" max="5" width="20.140625" style="3" hidden="1" customWidth="1" outlineLevel="2"/>
    <col min="6" max="6" width="13.28515625" style="3" hidden="1" customWidth="1" outlineLevel="2"/>
    <col min="7" max="7" width="20.140625" style="3" hidden="1" customWidth="1" outlineLevel="2"/>
    <col min="8" max="8" width="13.28515625" style="3" hidden="1" customWidth="1" outlineLevel="2"/>
    <col min="9" max="9" width="16.28515625" style="3" hidden="1" customWidth="1" collapsed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4.7109375" style="3" hidden="1" customWidth="1"/>
    <col min="17" max="17" width="17" style="3" customWidth="1"/>
    <col min="18" max="18" width="14.7109375" style="3" customWidth="1"/>
    <col min="19" max="19" width="17" style="3" customWidth="1"/>
    <col min="20" max="20" width="10.42578125" style="3" bestFit="1" customWidth="1"/>
    <col min="21" max="248" width="9.140625" style="3"/>
    <col min="249" max="249" width="67" style="3" customWidth="1"/>
    <col min="250" max="250" width="29.7109375" style="3" customWidth="1"/>
    <col min="251" max="251" width="20.7109375" style="3" customWidth="1"/>
    <col min="252" max="253" width="0" style="3" hidden="1" customWidth="1"/>
    <col min="254" max="504" width="9.140625" style="3"/>
    <col min="505" max="505" width="67" style="3" customWidth="1"/>
    <col min="506" max="506" width="29.7109375" style="3" customWidth="1"/>
    <col min="507" max="507" width="20.7109375" style="3" customWidth="1"/>
    <col min="508" max="509" width="0" style="3" hidden="1" customWidth="1"/>
    <col min="510" max="760" width="9.140625" style="3"/>
    <col min="761" max="761" width="67" style="3" customWidth="1"/>
    <col min="762" max="762" width="29.7109375" style="3" customWidth="1"/>
    <col min="763" max="763" width="20.7109375" style="3" customWidth="1"/>
    <col min="764" max="765" width="0" style="3" hidden="1" customWidth="1"/>
    <col min="766" max="1016" width="9.140625" style="3"/>
    <col min="1017" max="1017" width="67" style="3" customWidth="1"/>
    <col min="1018" max="1018" width="29.7109375" style="3" customWidth="1"/>
    <col min="1019" max="1019" width="20.7109375" style="3" customWidth="1"/>
    <col min="1020" max="1021" width="0" style="3" hidden="1" customWidth="1"/>
    <col min="1022" max="1272" width="9.140625" style="3"/>
    <col min="1273" max="1273" width="67" style="3" customWidth="1"/>
    <col min="1274" max="1274" width="29.7109375" style="3" customWidth="1"/>
    <col min="1275" max="1275" width="20.7109375" style="3" customWidth="1"/>
    <col min="1276" max="1277" width="0" style="3" hidden="1" customWidth="1"/>
    <col min="1278" max="1528" width="9.140625" style="3"/>
    <col min="1529" max="1529" width="67" style="3" customWidth="1"/>
    <col min="1530" max="1530" width="29.7109375" style="3" customWidth="1"/>
    <col min="1531" max="1531" width="20.7109375" style="3" customWidth="1"/>
    <col min="1532" max="1533" width="0" style="3" hidden="1" customWidth="1"/>
    <col min="1534" max="1784" width="9.140625" style="3"/>
    <col min="1785" max="1785" width="67" style="3" customWidth="1"/>
    <col min="1786" max="1786" width="29.7109375" style="3" customWidth="1"/>
    <col min="1787" max="1787" width="20.7109375" style="3" customWidth="1"/>
    <col min="1788" max="1789" width="0" style="3" hidden="1" customWidth="1"/>
    <col min="1790" max="2040" width="9.140625" style="3"/>
    <col min="2041" max="2041" width="67" style="3" customWidth="1"/>
    <col min="2042" max="2042" width="29.7109375" style="3" customWidth="1"/>
    <col min="2043" max="2043" width="20.7109375" style="3" customWidth="1"/>
    <col min="2044" max="2045" width="0" style="3" hidden="1" customWidth="1"/>
    <col min="2046" max="2296" width="9.140625" style="3"/>
    <col min="2297" max="2297" width="67" style="3" customWidth="1"/>
    <col min="2298" max="2298" width="29.7109375" style="3" customWidth="1"/>
    <col min="2299" max="2299" width="20.7109375" style="3" customWidth="1"/>
    <col min="2300" max="2301" width="0" style="3" hidden="1" customWidth="1"/>
    <col min="2302" max="2552" width="9.140625" style="3"/>
    <col min="2553" max="2553" width="67" style="3" customWidth="1"/>
    <col min="2554" max="2554" width="29.7109375" style="3" customWidth="1"/>
    <col min="2555" max="2555" width="20.7109375" style="3" customWidth="1"/>
    <col min="2556" max="2557" width="0" style="3" hidden="1" customWidth="1"/>
    <col min="2558" max="2808" width="9.140625" style="3"/>
    <col min="2809" max="2809" width="67" style="3" customWidth="1"/>
    <col min="2810" max="2810" width="29.7109375" style="3" customWidth="1"/>
    <col min="2811" max="2811" width="20.7109375" style="3" customWidth="1"/>
    <col min="2812" max="2813" width="0" style="3" hidden="1" customWidth="1"/>
    <col min="2814" max="3064" width="9.140625" style="3"/>
    <col min="3065" max="3065" width="67" style="3" customWidth="1"/>
    <col min="3066" max="3066" width="29.7109375" style="3" customWidth="1"/>
    <col min="3067" max="3067" width="20.7109375" style="3" customWidth="1"/>
    <col min="3068" max="3069" width="0" style="3" hidden="1" customWidth="1"/>
    <col min="3070" max="3320" width="9.140625" style="3"/>
    <col min="3321" max="3321" width="67" style="3" customWidth="1"/>
    <col min="3322" max="3322" width="29.7109375" style="3" customWidth="1"/>
    <col min="3323" max="3323" width="20.7109375" style="3" customWidth="1"/>
    <col min="3324" max="3325" width="0" style="3" hidden="1" customWidth="1"/>
    <col min="3326" max="3576" width="9.140625" style="3"/>
    <col min="3577" max="3577" width="67" style="3" customWidth="1"/>
    <col min="3578" max="3578" width="29.7109375" style="3" customWidth="1"/>
    <col min="3579" max="3579" width="20.7109375" style="3" customWidth="1"/>
    <col min="3580" max="3581" width="0" style="3" hidden="1" customWidth="1"/>
    <col min="3582" max="3832" width="9.140625" style="3"/>
    <col min="3833" max="3833" width="67" style="3" customWidth="1"/>
    <col min="3834" max="3834" width="29.7109375" style="3" customWidth="1"/>
    <col min="3835" max="3835" width="20.7109375" style="3" customWidth="1"/>
    <col min="3836" max="3837" width="0" style="3" hidden="1" customWidth="1"/>
    <col min="3838" max="4088" width="9.140625" style="3"/>
    <col min="4089" max="4089" width="67" style="3" customWidth="1"/>
    <col min="4090" max="4090" width="29.7109375" style="3" customWidth="1"/>
    <col min="4091" max="4091" width="20.7109375" style="3" customWidth="1"/>
    <col min="4092" max="4093" width="0" style="3" hidden="1" customWidth="1"/>
    <col min="4094" max="4344" width="9.140625" style="3"/>
    <col min="4345" max="4345" width="67" style="3" customWidth="1"/>
    <col min="4346" max="4346" width="29.7109375" style="3" customWidth="1"/>
    <col min="4347" max="4347" width="20.7109375" style="3" customWidth="1"/>
    <col min="4348" max="4349" width="0" style="3" hidden="1" customWidth="1"/>
    <col min="4350" max="4600" width="9.140625" style="3"/>
    <col min="4601" max="4601" width="67" style="3" customWidth="1"/>
    <col min="4602" max="4602" width="29.7109375" style="3" customWidth="1"/>
    <col min="4603" max="4603" width="20.7109375" style="3" customWidth="1"/>
    <col min="4604" max="4605" width="0" style="3" hidden="1" customWidth="1"/>
    <col min="4606" max="4856" width="9.140625" style="3"/>
    <col min="4857" max="4857" width="67" style="3" customWidth="1"/>
    <col min="4858" max="4858" width="29.7109375" style="3" customWidth="1"/>
    <col min="4859" max="4859" width="20.7109375" style="3" customWidth="1"/>
    <col min="4860" max="4861" width="0" style="3" hidden="1" customWidth="1"/>
    <col min="4862" max="5112" width="9.140625" style="3"/>
    <col min="5113" max="5113" width="67" style="3" customWidth="1"/>
    <col min="5114" max="5114" width="29.7109375" style="3" customWidth="1"/>
    <col min="5115" max="5115" width="20.7109375" style="3" customWidth="1"/>
    <col min="5116" max="5117" width="0" style="3" hidden="1" customWidth="1"/>
    <col min="5118" max="5368" width="9.140625" style="3"/>
    <col min="5369" max="5369" width="67" style="3" customWidth="1"/>
    <col min="5370" max="5370" width="29.7109375" style="3" customWidth="1"/>
    <col min="5371" max="5371" width="20.7109375" style="3" customWidth="1"/>
    <col min="5372" max="5373" width="0" style="3" hidden="1" customWidth="1"/>
    <col min="5374" max="5624" width="9.140625" style="3"/>
    <col min="5625" max="5625" width="67" style="3" customWidth="1"/>
    <col min="5626" max="5626" width="29.7109375" style="3" customWidth="1"/>
    <col min="5627" max="5627" width="20.7109375" style="3" customWidth="1"/>
    <col min="5628" max="5629" width="0" style="3" hidden="1" customWidth="1"/>
    <col min="5630" max="5880" width="9.140625" style="3"/>
    <col min="5881" max="5881" width="67" style="3" customWidth="1"/>
    <col min="5882" max="5882" width="29.7109375" style="3" customWidth="1"/>
    <col min="5883" max="5883" width="20.7109375" style="3" customWidth="1"/>
    <col min="5884" max="5885" width="0" style="3" hidden="1" customWidth="1"/>
    <col min="5886" max="6136" width="9.140625" style="3"/>
    <col min="6137" max="6137" width="67" style="3" customWidth="1"/>
    <col min="6138" max="6138" width="29.7109375" style="3" customWidth="1"/>
    <col min="6139" max="6139" width="20.7109375" style="3" customWidth="1"/>
    <col min="6140" max="6141" width="0" style="3" hidden="1" customWidth="1"/>
    <col min="6142" max="6392" width="9.140625" style="3"/>
    <col min="6393" max="6393" width="67" style="3" customWidth="1"/>
    <col min="6394" max="6394" width="29.7109375" style="3" customWidth="1"/>
    <col min="6395" max="6395" width="20.7109375" style="3" customWidth="1"/>
    <col min="6396" max="6397" width="0" style="3" hidden="1" customWidth="1"/>
    <col min="6398" max="6648" width="9.140625" style="3"/>
    <col min="6649" max="6649" width="67" style="3" customWidth="1"/>
    <col min="6650" max="6650" width="29.7109375" style="3" customWidth="1"/>
    <col min="6651" max="6651" width="20.7109375" style="3" customWidth="1"/>
    <col min="6652" max="6653" width="0" style="3" hidden="1" customWidth="1"/>
    <col min="6654" max="6904" width="9.140625" style="3"/>
    <col min="6905" max="6905" width="67" style="3" customWidth="1"/>
    <col min="6906" max="6906" width="29.7109375" style="3" customWidth="1"/>
    <col min="6907" max="6907" width="20.7109375" style="3" customWidth="1"/>
    <col min="6908" max="6909" width="0" style="3" hidden="1" customWidth="1"/>
    <col min="6910" max="7160" width="9.140625" style="3"/>
    <col min="7161" max="7161" width="67" style="3" customWidth="1"/>
    <col min="7162" max="7162" width="29.7109375" style="3" customWidth="1"/>
    <col min="7163" max="7163" width="20.7109375" style="3" customWidth="1"/>
    <col min="7164" max="7165" width="0" style="3" hidden="1" customWidth="1"/>
    <col min="7166" max="7416" width="9.140625" style="3"/>
    <col min="7417" max="7417" width="67" style="3" customWidth="1"/>
    <col min="7418" max="7418" width="29.7109375" style="3" customWidth="1"/>
    <col min="7419" max="7419" width="20.7109375" style="3" customWidth="1"/>
    <col min="7420" max="7421" width="0" style="3" hidden="1" customWidth="1"/>
    <col min="7422" max="7672" width="9.140625" style="3"/>
    <col min="7673" max="7673" width="67" style="3" customWidth="1"/>
    <col min="7674" max="7674" width="29.7109375" style="3" customWidth="1"/>
    <col min="7675" max="7675" width="20.7109375" style="3" customWidth="1"/>
    <col min="7676" max="7677" width="0" style="3" hidden="1" customWidth="1"/>
    <col min="7678" max="7928" width="9.140625" style="3"/>
    <col min="7929" max="7929" width="67" style="3" customWidth="1"/>
    <col min="7930" max="7930" width="29.7109375" style="3" customWidth="1"/>
    <col min="7931" max="7931" width="20.7109375" style="3" customWidth="1"/>
    <col min="7932" max="7933" width="0" style="3" hidden="1" customWidth="1"/>
    <col min="7934" max="8184" width="9.140625" style="3"/>
    <col min="8185" max="8185" width="67" style="3" customWidth="1"/>
    <col min="8186" max="8186" width="29.7109375" style="3" customWidth="1"/>
    <col min="8187" max="8187" width="20.7109375" style="3" customWidth="1"/>
    <col min="8188" max="8189" width="0" style="3" hidden="1" customWidth="1"/>
    <col min="8190" max="8440" width="9.140625" style="3"/>
    <col min="8441" max="8441" width="67" style="3" customWidth="1"/>
    <col min="8442" max="8442" width="29.7109375" style="3" customWidth="1"/>
    <col min="8443" max="8443" width="20.7109375" style="3" customWidth="1"/>
    <col min="8444" max="8445" width="0" style="3" hidden="1" customWidth="1"/>
    <col min="8446" max="8696" width="9.140625" style="3"/>
    <col min="8697" max="8697" width="67" style="3" customWidth="1"/>
    <col min="8698" max="8698" width="29.7109375" style="3" customWidth="1"/>
    <col min="8699" max="8699" width="20.7109375" style="3" customWidth="1"/>
    <col min="8700" max="8701" width="0" style="3" hidden="1" customWidth="1"/>
    <col min="8702" max="8952" width="9.140625" style="3"/>
    <col min="8953" max="8953" width="67" style="3" customWidth="1"/>
    <col min="8954" max="8954" width="29.7109375" style="3" customWidth="1"/>
    <col min="8955" max="8955" width="20.7109375" style="3" customWidth="1"/>
    <col min="8956" max="8957" width="0" style="3" hidden="1" customWidth="1"/>
    <col min="8958" max="9208" width="9.140625" style="3"/>
    <col min="9209" max="9209" width="67" style="3" customWidth="1"/>
    <col min="9210" max="9210" width="29.7109375" style="3" customWidth="1"/>
    <col min="9211" max="9211" width="20.7109375" style="3" customWidth="1"/>
    <col min="9212" max="9213" width="0" style="3" hidden="1" customWidth="1"/>
    <col min="9214" max="9464" width="9.140625" style="3"/>
    <col min="9465" max="9465" width="67" style="3" customWidth="1"/>
    <col min="9466" max="9466" width="29.7109375" style="3" customWidth="1"/>
    <col min="9467" max="9467" width="20.7109375" style="3" customWidth="1"/>
    <col min="9468" max="9469" width="0" style="3" hidden="1" customWidth="1"/>
    <col min="9470" max="9720" width="9.140625" style="3"/>
    <col min="9721" max="9721" width="67" style="3" customWidth="1"/>
    <col min="9722" max="9722" width="29.7109375" style="3" customWidth="1"/>
    <col min="9723" max="9723" width="20.7109375" style="3" customWidth="1"/>
    <col min="9724" max="9725" width="0" style="3" hidden="1" customWidth="1"/>
    <col min="9726" max="9976" width="9.140625" style="3"/>
    <col min="9977" max="9977" width="67" style="3" customWidth="1"/>
    <col min="9978" max="9978" width="29.7109375" style="3" customWidth="1"/>
    <col min="9979" max="9979" width="20.7109375" style="3" customWidth="1"/>
    <col min="9980" max="9981" width="0" style="3" hidden="1" customWidth="1"/>
    <col min="9982" max="10232" width="9.140625" style="3"/>
    <col min="10233" max="10233" width="67" style="3" customWidth="1"/>
    <col min="10234" max="10234" width="29.7109375" style="3" customWidth="1"/>
    <col min="10235" max="10235" width="20.7109375" style="3" customWidth="1"/>
    <col min="10236" max="10237" width="0" style="3" hidden="1" customWidth="1"/>
    <col min="10238" max="10488" width="9.140625" style="3"/>
    <col min="10489" max="10489" width="67" style="3" customWidth="1"/>
    <col min="10490" max="10490" width="29.7109375" style="3" customWidth="1"/>
    <col min="10491" max="10491" width="20.7109375" style="3" customWidth="1"/>
    <col min="10492" max="10493" width="0" style="3" hidden="1" customWidth="1"/>
    <col min="10494" max="10744" width="9.140625" style="3"/>
    <col min="10745" max="10745" width="67" style="3" customWidth="1"/>
    <col min="10746" max="10746" width="29.7109375" style="3" customWidth="1"/>
    <col min="10747" max="10747" width="20.7109375" style="3" customWidth="1"/>
    <col min="10748" max="10749" width="0" style="3" hidden="1" customWidth="1"/>
    <col min="10750" max="11000" width="9.140625" style="3"/>
    <col min="11001" max="11001" width="67" style="3" customWidth="1"/>
    <col min="11002" max="11002" width="29.7109375" style="3" customWidth="1"/>
    <col min="11003" max="11003" width="20.7109375" style="3" customWidth="1"/>
    <col min="11004" max="11005" width="0" style="3" hidden="1" customWidth="1"/>
    <col min="11006" max="11256" width="9.140625" style="3"/>
    <col min="11257" max="11257" width="67" style="3" customWidth="1"/>
    <col min="11258" max="11258" width="29.7109375" style="3" customWidth="1"/>
    <col min="11259" max="11259" width="20.7109375" style="3" customWidth="1"/>
    <col min="11260" max="11261" width="0" style="3" hidden="1" customWidth="1"/>
    <col min="11262" max="11512" width="9.140625" style="3"/>
    <col min="11513" max="11513" width="67" style="3" customWidth="1"/>
    <col min="11514" max="11514" width="29.7109375" style="3" customWidth="1"/>
    <col min="11515" max="11515" width="20.7109375" style="3" customWidth="1"/>
    <col min="11516" max="11517" width="0" style="3" hidden="1" customWidth="1"/>
    <col min="11518" max="11768" width="9.140625" style="3"/>
    <col min="11769" max="11769" width="67" style="3" customWidth="1"/>
    <col min="11770" max="11770" width="29.7109375" style="3" customWidth="1"/>
    <col min="11771" max="11771" width="20.7109375" style="3" customWidth="1"/>
    <col min="11772" max="11773" width="0" style="3" hidden="1" customWidth="1"/>
    <col min="11774" max="12024" width="9.140625" style="3"/>
    <col min="12025" max="12025" width="67" style="3" customWidth="1"/>
    <col min="12026" max="12026" width="29.7109375" style="3" customWidth="1"/>
    <col min="12027" max="12027" width="20.7109375" style="3" customWidth="1"/>
    <col min="12028" max="12029" width="0" style="3" hidden="1" customWidth="1"/>
    <col min="12030" max="12280" width="9.140625" style="3"/>
    <col min="12281" max="12281" width="67" style="3" customWidth="1"/>
    <col min="12282" max="12282" width="29.7109375" style="3" customWidth="1"/>
    <col min="12283" max="12283" width="20.7109375" style="3" customWidth="1"/>
    <col min="12284" max="12285" width="0" style="3" hidden="1" customWidth="1"/>
    <col min="12286" max="12536" width="9.140625" style="3"/>
    <col min="12537" max="12537" width="67" style="3" customWidth="1"/>
    <col min="12538" max="12538" width="29.7109375" style="3" customWidth="1"/>
    <col min="12539" max="12539" width="20.7109375" style="3" customWidth="1"/>
    <col min="12540" max="12541" width="0" style="3" hidden="1" customWidth="1"/>
    <col min="12542" max="12792" width="9.140625" style="3"/>
    <col min="12793" max="12793" width="67" style="3" customWidth="1"/>
    <col min="12794" max="12794" width="29.7109375" style="3" customWidth="1"/>
    <col min="12795" max="12795" width="20.7109375" style="3" customWidth="1"/>
    <col min="12796" max="12797" width="0" style="3" hidden="1" customWidth="1"/>
    <col min="12798" max="13048" width="9.140625" style="3"/>
    <col min="13049" max="13049" width="67" style="3" customWidth="1"/>
    <col min="13050" max="13050" width="29.7109375" style="3" customWidth="1"/>
    <col min="13051" max="13051" width="20.7109375" style="3" customWidth="1"/>
    <col min="13052" max="13053" width="0" style="3" hidden="1" customWidth="1"/>
    <col min="13054" max="13304" width="9.140625" style="3"/>
    <col min="13305" max="13305" width="67" style="3" customWidth="1"/>
    <col min="13306" max="13306" width="29.7109375" style="3" customWidth="1"/>
    <col min="13307" max="13307" width="20.7109375" style="3" customWidth="1"/>
    <col min="13308" max="13309" width="0" style="3" hidden="1" customWidth="1"/>
    <col min="13310" max="13560" width="9.140625" style="3"/>
    <col min="13561" max="13561" width="67" style="3" customWidth="1"/>
    <col min="13562" max="13562" width="29.7109375" style="3" customWidth="1"/>
    <col min="13563" max="13563" width="20.7109375" style="3" customWidth="1"/>
    <col min="13564" max="13565" width="0" style="3" hidden="1" customWidth="1"/>
    <col min="13566" max="13816" width="9.140625" style="3"/>
    <col min="13817" max="13817" width="67" style="3" customWidth="1"/>
    <col min="13818" max="13818" width="29.7109375" style="3" customWidth="1"/>
    <col min="13819" max="13819" width="20.7109375" style="3" customWidth="1"/>
    <col min="13820" max="13821" width="0" style="3" hidden="1" customWidth="1"/>
    <col min="13822" max="14072" width="9.140625" style="3"/>
    <col min="14073" max="14073" width="67" style="3" customWidth="1"/>
    <col min="14074" max="14074" width="29.7109375" style="3" customWidth="1"/>
    <col min="14075" max="14075" width="20.7109375" style="3" customWidth="1"/>
    <col min="14076" max="14077" width="0" style="3" hidden="1" customWidth="1"/>
    <col min="14078" max="14328" width="9.140625" style="3"/>
    <col min="14329" max="14329" width="67" style="3" customWidth="1"/>
    <col min="14330" max="14330" width="29.7109375" style="3" customWidth="1"/>
    <col min="14331" max="14331" width="20.7109375" style="3" customWidth="1"/>
    <col min="14332" max="14333" width="0" style="3" hidden="1" customWidth="1"/>
    <col min="14334" max="14584" width="9.140625" style="3"/>
    <col min="14585" max="14585" width="67" style="3" customWidth="1"/>
    <col min="14586" max="14586" width="29.7109375" style="3" customWidth="1"/>
    <col min="14587" max="14587" width="20.7109375" style="3" customWidth="1"/>
    <col min="14588" max="14589" width="0" style="3" hidden="1" customWidth="1"/>
    <col min="14590" max="14840" width="9.140625" style="3"/>
    <col min="14841" max="14841" width="67" style="3" customWidth="1"/>
    <col min="14842" max="14842" width="29.7109375" style="3" customWidth="1"/>
    <col min="14843" max="14843" width="20.7109375" style="3" customWidth="1"/>
    <col min="14844" max="14845" width="0" style="3" hidden="1" customWidth="1"/>
    <col min="14846" max="15096" width="9.140625" style="3"/>
    <col min="15097" max="15097" width="67" style="3" customWidth="1"/>
    <col min="15098" max="15098" width="29.7109375" style="3" customWidth="1"/>
    <col min="15099" max="15099" width="20.7109375" style="3" customWidth="1"/>
    <col min="15100" max="15101" width="0" style="3" hidden="1" customWidth="1"/>
    <col min="15102" max="15352" width="9.140625" style="3"/>
    <col min="15353" max="15353" width="67" style="3" customWidth="1"/>
    <col min="15354" max="15354" width="29.7109375" style="3" customWidth="1"/>
    <col min="15355" max="15355" width="20.7109375" style="3" customWidth="1"/>
    <col min="15356" max="15357" width="0" style="3" hidden="1" customWidth="1"/>
    <col min="15358" max="15608" width="9.140625" style="3"/>
    <col min="15609" max="15609" width="67" style="3" customWidth="1"/>
    <col min="15610" max="15610" width="29.7109375" style="3" customWidth="1"/>
    <col min="15611" max="15611" width="20.7109375" style="3" customWidth="1"/>
    <col min="15612" max="15613" width="0" style="3" hidden="1" customWidth="1"/>
    <col min="15614" max="15864" width="9.140625" style="3"/>
    <col min="15865" max="15865" width="67" style="3" customWidth="1"/>
    <col min="15866" max="15866" width="29.7109375" style="3" customWidth="1"/>
    <col min="15867" max="15867" width="20.7109375" style="3" customWidth="1"/>
    <col min="15868" max="15869" width="0" style="3" hidden="1" customWidth="1"/>
    <col min="15870" max="16120" width="9.140625" style="3"/>
    <col min="16121" max="16121" width="67" style="3" customWidth="1"/>
    <col min="16122" max="16122" width="29.7109375" style="3" customWidth="1"/>
    <col min="16123" max="16123" width="20.7109375" style="3" customWidth="1"/>
    <col min="16124" max="16125" width="0" style="3" hidden="1" customWidth="1"/>
    <col min="16126" max="16384" width="9.140625" style="3"/>
  </cols>
  <sheetData>
    <row r="1" spans="1:19" s="1" customFormat="1" ht="15.75" x14ac:dyDescent="0.25">
      <c r="E1" s="2"/>
      <c r="G1" s="2"/>
      <c r="K1" s="2"/>
      <c r="M1" s="2"/>
      <c r="O1" s="2"/>
      <c r="Q1" s="2"/>
      <c r="S1" s="2" t="s">
        <v>137</v>
      </c>
    </row>
    <row r="2" spans="1:19" s="1" customFormat="1" ht="15.75" x14ac:dyDescent="0.25">
      <c r="E2" s="2"/>
      <c r="G2" s="2"/>
      <c r="K2" s="2"/>
      <c r="M2" s="2"/>
      <c r="O2" s="2"/>
      <c r="Q2" s="2"/>
      <c r="S2" s="2" t="s">
        <v>0</v>
      </c>
    </row>
    <row r="3" spans="1:19" x14ac:dyDescent="0.25">
      <c r="S3" s="3" t="s">
        <v>1</v>
      </c>
    </row>
    <row r="4" spans="1:19" s="1" customFormat="1" ht="15.75" x14ac:dyDescent="0.25">
      <c r="E4" s="2"/>
      <c r="G4" s="2"/>
      <c r="K4" s="2"/>
      <c r="M4" s="2"/>
      <c r="O4" s="2"/>
      <c r="Q4" s="2"/>
      <c r="S4" s="2" t="s">
        <v>149</v>
      </c>
    </row>
    <row r="6" spans="1:19" ht="15" customHeight="1" x14ac:dyDescent="0.25">
      <c r="A6" s="52" t="s">
        <v>105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9" ht="15" customHeight="1" x14ac:dyDescent="0.25">
      <c r="A8" s="50" t="s">
        <v>2</v>
      </c>
      <c r="B8" s="51" t="s">
        <v>3</v>
      </c>
      <c r="C8" s="49" t="s">
        <v>117</v>
      </c>
      <c r="D8" s="47" t="s">
        <v>118</v>
      </c>
      <c r="E8" s="49" t="s">
        <v>120</v>
      </c>
      <c r="F8" s="47" t="s">
        <v>4</v>
      </c>
      <c r="G8" s="49" t="s">
        <v>131</v>
      </c>
      <c r="H8" s="47" t="s">
        <v>5</v>
      </c>
      <c r="I8" s="49" t="s">
        <v>135</v>
      </c>
      <c r="J8" s="47" t="s">
        <v>132</v>
      </c>
      <c r="K8" s="49" t="s">
        <v>119</v>
      </c>
      <c r="L8" s="47" t="s">
        <v>133</v>
      </c>
      <c r="M8" s="49" t="s">
        <v>119</v>
      </c>
      <c r="N8" s="47" t="s">
        <v>6</v>
      </c>
      <c r="O8" s="49" t="s">
        <v>7</v>
      </c>
      <c r="P8" s="47" t="s">
        <v>136</v>
      </c>
      <c r="Q8" s="49" t="s">
        <v>138</v>
      </c>
      <c r="R8" s="47" t="s">
        <v>139</v>
      </c>
      <c r="S8" s="49" t="s">
        <v>140</v>
      </c>
    </row>
    <row r="9" spans="1:19" ht="69.75" customHeight="1" x14ac:dyDescent="0.25">
      <c r="A9" s="50"/>
      <c r="B9" s="51"/>
      <c r="C9" s="49"/>
      <c r="D9" s="48"/>
      <c r="E9" s="49"/>
      <c r="F9" s="48"/>
      <c r="G9" s="49"/>
      <c r="H9" s="48"/>
      <c r="I9" s="49"/>
      <c r="J9" s="48"/>
      <c r="K9" s="49"/>
      <c r="L9" s="48"/>
      <c r="M9" s="49"/>
      <c r="N9" s="48"/>
      <c r="O9" s="49"/>
      <c r="P9" s="48"/>
      <c r="Q9" s="49"/>
      <c r="R9" s="48"/>
      <c r="S9" s="49"/>
    </row>
    <row r="10" spans="1:19" s="8" customFormat="1" x14ac:dyDescent="0.25">
      <c r="A10" s="4">
        <v>1</v>
      </c>
      <c r="B10" s="5">
        <v>2</v>
      </c>
      <c r="C10" s="6" t="s">
        <v>8</v>
      </c>
      <c r="D10" s="7"/>
      <c r="E10" s="6" t="s">
        <v>8</v>
      </c>
      <c r="F10" s="7"/>
      <c r="G10" s="6" t="s">
        <v>8</v>
      </c>
      <c r="H10" s="7"/>
      <c r="I10" s="6" t="s">
        <v>8</v>
      </c>
      <c r="J10" s="7"/>
      <c r="K10" s="6" t="s">
        <v>8</v>
      </c>
      <c r="L10" s="7">
        <v>4</v>
      </c>
      <c r="M10" s="6" t="s">
        <v>9</v>
      </c>
      <c r="N10" s="7">
        <v>4</v>
      </c>
      <c r="O10" s="6" t="s">
        <v>9</v>
      </c>
      <c r="P10" s="7"/>
      <c r="Q10" s="41" t="s">
        <v>8</v>
      </c>
      <c r="R10" s="7"/>
      <c r="S10" s="42" t="s">
        <v>8</v>
      </c>
    </row>
    <row r="11" spans="1:19" ht="28.5" x14ac:dyDescent="0.25">
      <c r="A11" s="9" t="s">
        <v>10</v>
      </c>
      <c r="B11" s="10" t="s">
        <v>11</v>
      </c>
      <c r="C11" s="11">
        <f>SUM(C12+C17+C22)</f>
        <v>93960.9</v>
      </c>
      <c r="D11" s="11">
        <f t="shared" ref="D11" si="0">SUM(D12+D17+D22)</f>
        <v>0</v>
      </c>
      <c r="E11" s="32">
        <f t="shared" ref="E11:E68" si="1">SUM(C11+D11)</f>
        <v>93960.9</v>
      </c>
      <c r="F11" s="11">
        <f>SUM(F12+F17+F22)</f>
        <v>-7457.5</v>
      </c>
      <c r="G11" s="32">
        <f>SUM(E11:F11)</f>
        <v>86503.4</v>
      </c>
      <c r="H11" s="11">
        <f t="shared" ref="H11:J11" si="2">SUM(H12+H17+H22)</f>
        <v>6997.7</v>
      </c>
      <c r="I11" s="32">
        <f>SUM(G11:H11)</f>
        <v>93501.099999999991</v>
      </c>
      <c r="J11" s="11">
        <f t="shared" si="2"/>
        <v>0</v>
      </c>
      <c r="K11" s="12">
        <f>SUM(I11:J11)</f>
        <v>93501.099999999991</v>
      </c>
      <c r="L11" s="11">
        <f t="shared" ref="L11:N11" si="3">SUM(L12+L17+L22)</f>
        <v>0</v>
      </c>
      <c r="M11" s="12">
        <f>SUM(K11:L11)</f>
        <v>93501.099999999991</v>
      </c>
      <c r="N11" s="11">
        <f t="shared" si="3"/>
        <v>0</v>
      </c>
      <c r="O11" s="12">
        <f>SUM(M11:N11)</f>
        <v>93501.099999999991</v>
      </c>
      <c r="P11" s="11">
        <f t="shared" ref="P11:R11" si="4">SUM(P12+P17+P22)</f>
        <v>0</v>
      </c>
      <c r="Q11" s="32">
        <f>SUM(O11:P11)</f>
        <v>93501.099999999991</v>
      </c>
      <c r="R11" s="11">
        <f t="shared" si="4"/>
        <v>-42426.2</v>
      </c>
      <c r="S11" s="32">
        <f>SUM(Q11:R11)</f>
        <v>51074.899999999994</v>
      </c>
    </row>
    <row r="12" spans="1:19" ht="42.75" hidden="1" x14ac:dyDescent="0.25">
      <c r="A12" s="9" t="s">
        <v>12</v>
      </c>
      <c r="B12" s="10" t="s">
        <v>13</v>
      </c>
      <c r="C12" s="11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8" si="7">SUM(E12:F12)</f>
        <v>0</v>
      </c>
      <c r="H12" s="11">
        <f t="shared" ref="H12:J12" si="8">H14</f>
        <v>0</v>
      </c>
      <c r="I12" s="12">
        <f t="shared" ref="I12:I68" si="9">SUM(G12:H12)</f>
        <v>0</v>
      </c>
      <c r="J12" s="11">
        <f t="shared" si="8"/>
        <v>0</v>
      </c>
      <c r="K12" s="12">
        <f t="shared" ref="K12:K68" si="10">SUM(I12:J12)</f>
        <v>0</v>
      </c>
      <c r="L12" s="11">
        <f t="shared" ref="L12:N12" si="11">L14</f>
        <v>0</v>
      </c>
      <c r="M12" s="12">
        <f t="shared" ref="M12:M68" si="12">SUM(K12:L12)</f>
        <v>0</v>
      </c>
      <c r="N12" s="11">
        <f t="shared" si="11"/>
        <v>0</v>
      </c>
      <c r="O12" s="12">
        <f t="shared" ref="O12:O68" si="13">SUM(M12:N12)</f>
        <v>0</v>
      </c>
      <c r="P12" s="11">
        <f t="shared" ref="P12:R12" si="14">P14</f>
        <v>0</v>
      </c>
      <c r="Q12" s="12">
        <f t="shared" ref="Q12:Q68" si="15">SUM(O12:P12)</f>
        <v>0</v>
      </c>
      <c r="R12" s="11">
        <f t="shared" si="14"/>
        <v>0</v>
      </c>
      <c r="S12" s="12">
        <f t="shared" ref="S12:S62" si="16">SUM(Q12:R12)</f>
        <v>0</v>
      </c>
    </row>
    <row r="13" spans="1:19" ht="45" hidden="1" x14ac:dyDescent="0.25">
      <c r="A13" s="13" t="s">
        <v>14</v>
      </c>
      <c r="B13" s="14" t="s">
        <v>15</v>
      </c>
      <c r="C13" s="15" t="s">
        <v>16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6"/>
      <c r="Q13" s="12">
        <f t="shared" si="15"/>
        <v>0</v>
      </c>
      <c r="R13" s="16"/>
      <c r="S13" s="12">
        <f t="shared" si="16"/>
        <v>0</v>
      </c>
    </row>
    <row r="14" spans="1:19" ht="45" hidden="1" x14ac:dyDescent="0.25">
      <c r="A14" s="13" t="s">
        <v>17</v>
      </c>
      <c r="B14" s="14" t="s">
        <v>18</v>
      </c>
      <c r="C14" s="12">
        <f>C16</f>
        <v>0</v>
      </c>
      <c r="D14" s="12">
        <f t="shared" ref="D14" si="17">D16</f>
        <v>0</v>
      </c>
      <c r="E14" s="12">
        <f t="shared" si="1"/>
        <v>0</v>
      </c>
      <c r="F14" s="12">
        <f t="shared" ref="F14" si="18">F16</f>
        <v>0</v>
      </c>
      <c r="G14" s="12">
        <f t="shared" si="7"/>
        <v>0</v>
      </c>
      <c r="H14" s="12">
        <f t="shared" ref="H14:J14" si="19">H16</f>
        <v>0</v>
      </c>
      <c r="I14" s="12">
        <f t="shared" si="9"/>
        <v>0</v>
      </c>
      <c r="J14" s="12">
        <f t="shared" si="19"/>
        <v>0</v>
      </c>
      <c r="K14" s="12">
        <f t="shared" si="10"/>
        <v>0</v>
      </c>
      <c r="L14" s="12">
        <f t="shared" ref="L14:N14" si="20">L16</f>
        <v>0</v>
      </c>
      <c r="M14" s="12">
        <f t="shared" si="12"/>
        <v>0</v>
      </c>
      <c r="N14" s="12">
        <f t="shared" si="20"/>
        <v>0</v>
      </c>
      <c r="O14" s="12">
        <f t="shared" si="13"/>
        <v>0</v>
      </c>
      <c r="P14" s="12">
        <f t="shared" ref="P14:R14" si="21">P16</f>
        <v>0</v>
      </c>
      <c r="Q14" s="12">
        <f t="shared" si="15"/>
        <v>0</v>
      </c>
      <c r="R14" s="12">
        <f t="shared" si="21"/>
        <v>0</v>
      </c>
      <c r="S14" s="12">
        <f t="shared" si="16"/>
        <v>0</v>
      </c>
    </row>
    <row r="15" spans="1:19" ht="45" hidden="1" x14ac:dyDescent="0.25">
      <c r="A15" s="13" t="s">
        <v>19</v>
      </c>
      <c r="B15" s="14" t="s">
        <v>20</v>
      </c>
      <c r="C15" s="18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16"/>
      <c r="Q15" s="12">
        <f t="shared" si="15"/>
        <v>0</v>
      </c>
      <c r="R15" s="16"/>
      <c r="S15" s="12">
        <f t="shared" si="16"/>
        <v>0</v>
      </c>
    </row>
    <row r="16" spans="1:19" ht="45" hidden="1" x14ac:dyDescent="0.25">
      <c r="A16" s="13" t="s">
        <v>21</v>
      </c>
      <c r="B16" s="14" t="s">
        <v>22</v>
      </c>
      <c r="C16" s="18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18">
        <v>0</v>
      </c>
      <c r="Q16" s="12">
        <f t="shared" si="15"/>
        <v>0</v>
      </c>
      <c r="R16" s="18">
        <v>0</v>
      </c>
      <c r="S16" s="12">
        <f t="shared" si="16"/>
        <v>0</v>
      </c>
    </row>
    <row r="17" spans="1:19" ht="28.5" x14ac:dyDescent="0.25">
      <c r="A17" s="9" t="s">
        <v>23</v>
      </c>
      <c r="B17" s="10" t="s">
        <v>24</v>
      </c>
      <c r="C17" s="11">
        <f>SUM(C18+C20)</f>
        <v>78960.899999999994</v>
      </c>
      <c r="D17" s="11">
        <f t="shared" ref="D17" si="22">SUM(D18+D20)</f>
        <v>0</v>
      </c>
      <c r="E17" s="32">
        <f t="shared" si="1"/>
        <v>78960.899999999994</v>
      </c>
      <c r="F17" s="11">
        <f t="shared" ref="F17" si="23">SUM(F18+F20)</f>
        <v>7542.5</v>
      </c>
      <c r="G17" s="32">
        <f t="shared" si="7"/>
        <v>86503.4</v>
      </c>
      <c r="H17" s="11">
        <f t="shared" ref="H17:J17" si="24">SUM(H18+H20)</f>
        <v>6997.7</v>
      </c>
      <c r="I17" s="32">
        <f t="shared" si="9"/>
        <v>93501.099999999991</v>
      </c>
      <c r="J17" s="11">
        <f t="shared" si="24"/>
        <v>0</v>
      </c>
      <c r="K17" s="12">
        <f t="shared" si="10"/>
        <v>93501.099999999991</v>
      </c>
      <c r="L17" s="11">
        <f t="shared" ref="L17:N17" si="25">SUM(L18+L20)</f>
        <v>0</v>
      </c>
      <c r="M17" s="12">
        <f t="shared" si="12"/>
        <v>93501.099999999991</v>
      </c>
      <c r="N17" s="11">
        <f t="shared" si="25"/>
        <v>0</v>
      </c>
      <c r="O17" s="12">
        <f t="shared" si="13"/>
        <v>93501.099999999991</v>
      </c>
      <c r="P17" s="11">
        <f t="shared" ref="P17:R17" si="26">SUM(P18+P20)</f>
        <v>0</v>
      </c>
      <c r="Q17" s="32">
        <f t="shared" si="15"/>
        <v>93501.099999999991</v>
      </c>
      <c r="R17" s="11">
        <f t="shared" si="26"/>
        <v>-42426.2</v>
      </c>
      <c r="S17" s="32">
        <f t="shared" si="16"/>
        <v>51074.899999999994</v>
      </c>
    </row>
    <row r="18" spans="1:19" ht="30" x14ac:dyDescent="0.25">
      <c r="A18" s="13" t="s">
        <v>25</v>
      </c>
      <c r="B18" s="14" t="s">
        <v>26</v>
      </c>
      <c r="C18" s="18">
        <f>SUM(C19)</f>
        <v>78960.899999999994</v>
      </c>
      <c r="D18" s="18">
        <f t="shared" ref="D18:R18" si="27">SUM(D19)</f>
        <v>0</v>
      </c>
      <c r="E18" s="12">
        <f t="shared" si="1"/>
        <v>78960.899999999994</v>
      </c>
      <c r="F18" s="18">
        <f t="shared" si="27"/>
        <v>42542.5</v>
      </c>
      <c r="G18" s="12">
        <f t="shared" si="7"/>
        <v>121503.4</v>
      </c>
      <c r="H18" s="18">
        <f t="shared" si="27"/>
        <v>6997.7</v>
      </c>
      <c r="I18" s="12">
        <f t="shared" si="9"/>
        <v>128501.09999999999</v>
      </c>
      <c r="J18" s="18">
        <f t="shared" si="27"/>
        <v>0</v>
      </c>
      <c r="K18" s="12">
        <f t="shared" si="10"/>
        <v>128501.09999999999</v>
      </c>
      <c r="L18" s="18">
        <f t="shared" si="27"/>
        <v>0</v>
      </c>
      <c r="M18" s="12">
        <f t="shared" si="12"/>
        <v>128501.09999999999</v>
      </c>
      <c r="N18" s="18">
        <f t="shared" si="27"/>
        <v>0</v>
      </c>
      <c r="O18" s="12">
        <f t="shared" si="13"/>
        <v>128501.09999999999</v>
      </c>
      <c r="P18" s="18">
        <f t="shared" si="27"/>
        <v>0</v>
      </c>
      <c r="Q18" s="12">
        <f t="shared" si="15"/>
        <v>128501.09999999999</v>
      </c>
      <c r="R18" s="18">
        <f t="shared" si="27"/>
        <v>-77426.2</v>
      </c>
      <c r="S18" s="12">
        <f t="shared" si="16"/>
        <v>51074.899999999994</v>
      </c>
    </row>
    <row r="19" spans="1:19" ht="30" x14ac:dyDescent="0.25">
      <c r="A19" s="13" t="s">
        <v>27</v>
      </c>
      <c r="B19" s="14" t="s">
        <v>106</v>
      </c>
      <c r="C19" s="18">
        <v>78960.899999999994</v>
      </c>
      <c r="D19" s="16"/>
      <c r="E19" s="12">
        <f t="shared" si="1"/>
        <v>78960.899999999994</v>
      </c>
      <c r="F19" s="17">
        <v>42542.5</v>
      </c>
      <c r="G19" s="12">
        <f t="shared" si="7"/>
        <v>121503.4</v>
      </c>
      <c r="H19" s="17">
        <v>6997.7</v>
      </c>
      <c r="I19" s="12">
        <f t="shared" si="9"/>
        <v>128501.09999999999</v>
      </c>
      <c r="J19" s="19"/>
      <c r="K19" s="12">
        <f t="shared" si="10"/>
        <v>128501.09999999999</v>
      </c>
      <c r="L19" s="17"/>
      <c r="M19" s="12">
        <f t="shared" si="12"/>
        <v>128501.09999999999</v>
      </c>
      <c r="N19" s="17"/>
      <c r="O19" s="12">
        <f t="shared" si="13"/>
        <v>128501.09999999999</v>
      </c>
      <c r="P19" s="17">
        <v>0</v>
      </c>
      <c r="Q19" s="12">
        <f t="shared" si="15"/>
        <v>128501.09999999999</v>
      </c>
      <c r="R19" s="17">
        <v>-77426.2</v>
      </c>
      <c r="S19" s="46">
        <f t="shared" si="16"/>
        <v>51074.899999999994</v>
      </c>
    </row>
    <row r="20" spans="1:19" ht="30" x14ac:dyDescent="0.25">
      <c r="A20" s="13" t="s">
        <v>28</v>
      </c>
      <c r="B20" s="14" t="s">
        <v>29</v>
      </c>
      <c r="C20" s="18">
        <f>SUM(C21)</f>
        <v>0</v>
      </c>
      <c r="D20" s="18">
        <f t="shared" ref="D20:R20" si="28">SUM(D21)</f>
        <v>0</v>
      </c>
      <c r="E20" s="12">
        <f t="shared" si="1"/>
        <v>0</v>
      </c>
      <c r="F20" s="18">
        <f t="shared" si="28"/>
        <v>-35000</v>
      </c>
      <c r="G20" s="12">
        <f t="shared" si="7"/>
        <v>-35000</v>
      </c>
      <c r="H20" s="18">
        <f t="shared" si="28"/>
        <v>0</v>
      </c>
      <c r="I20" s="12">
        <f t="shared" si="9"/>
        <v>-35000</v>
      </c>
      <c r="J20" s="18">
        <f t="shared" si="28"/>
        <v>0</v>
      </c>
      <c r="K20" s="12">
        <f t="shared" si="10"/>
        <v>-35000</v>
      </c>
      <c r="L20" s="18">
        <f t="shared" si="28"/>
        <v>0</v>
      </c>
      <c r="M20" s="12">
        <f t="shared" si="12"/>
        <v>-35000</v>
      </c>
      <c r="N20" s="18">
        <f t="shared" si="28"/>
        <v>0</v>
      </c>
      <c r="O20" s="12">
        <f t="shared" si="13"/>
        <v>-35000</v>
      </c>
      <c r="P20" s="18">
        <f t="shared" si="28"/>
        <v>0</v>
      </c>
      <c r="Q20" s="12">
        <f t="shared" si="15"/>
        <v>-35000</v>
      </c>
      <c r="R20" s="18">
        <f t="shared" si="28"/>
        <v>35000</v>
      </c>
      <c r="S20" s="12">
        <f t="shared" si="16"/>
        <v>0</v>
      </c>
    </row>
    <row r="21" spans="1:19" ht="30" x14ac:dyDescent="0.25">
      <c r="A21" s="13" t="s">
        <v>30</v>
      </c>
      <c r="B21" s="14" t="s">
        <v>107</v>
      </c>
      <c r="C21" s="18"/>
      <c r="D21" s="16"/>
      <c r="E21" s="12">
        <f t="shared" si="1"/>
        <v>0</v>
      </c>
      <c r="F21" s="17">
        <v>-35000</v>
      </c>
      <c r="G21" s="12">
        <f t="shared" si="7"/>
        <v>-35000</v>
      </c>
      <c r="H21" s="19"/>
      <c r="I21" s="12">
        <f t="shared" si="9"/>
        <v>-35000</v>
      </c>
      <c r="J21" s="19"/>
      <c r="K21" s="12">
        <f t="shared" si="10"/>
        <v>-35000</v>
      </c>
      <c r="L21" s="17"/>
      <c r="M21" s="12">
        <f t="shared" si="12"/>
        <v>-35000</v>
      </c>
      <c r="N21" s="17"/>
      <c r="O21" s="12">
        <f t="shared" si="13"/>
        <v>-35000</v>
      </c>
      <c r="P21" s="19"/>
      <c r="Q21" s="12">
        <f t="shared" si="15"/>
        <v>-35000</v>
      </c>
      <c r="R21" s="19">
        <v>35000</v>
      </c>
      <c r="S21" s="12">
        <f t="shared" si="16"/>
        <v>0</v>
      </c>
    </row>
    <row r="22" spans="1:19" s="23" customFormat="1" ht="28.5" hidden="1" x14ac:dyDescent="0.25">
      <c r="A22" s="20" t="s">
        <v>31</v>
      </c>
      <c r="B22" s="21" t="s">
        <v>32</v>
      </c>
      <c r="C22" s="22">
        <f>C23+C25</f>
        <v>15000</v>
      </c>
      <c r="D22" s="22">
        <f t="shared" ref="D22" si="29">D23+D25</f>
        <v>0</v>
      </c>
      <c r="E22" s="12">
        <f t="shared" si="1"/>
        <v>15000</v>
      </c>
      <c r="F22" s="22">
        <f t="shared" ref="F22" si="30">F23+F25</f>
        <v>-15000</v>
      </c>
      <c r="G22" s="12">
        <f t="shared" si="7"/>
        <v>0</v>
      </c>
      <c r="H22" s="22">
        <f t="shared" ref="H22:J22" si="31">H23+H25</f>
        <v>0</v>
      </c>
      <c r="I22" s="12">
        <f t="shared" si="9"/>
        <v>0</v>
      </c>
      <c r="J22" s="22">
        <f t="shared" si="31"/>
        <v>0</v>
      </c>
      <c r="K22" s="12">
        <f t="shared" si="10"/>
        <v>0</v>
      </c>
      <c r="L22" s="22">
        <f t="shared" ref="L22:N22" si="32">L23+L25</f>
        <v>0</v>
      </c>
      <c r="M22" s="12">
        <f t="shared" si="12"/>
        <v>0</v>
      </c>
      <c r="N22" s="22">
        <f t="shared" si="32"/>
        <v>0</v>
      </c>
      <c r="O22" s="12">
        <f t="shared" si="13"/>
        <v>0</v>
      </c>
      <c r="P22" s="22">
        <f t="shared" ref="P22:R22" si="33">P23+P25</f>
        <v>0</v>
      </c>
      <c r="Q22" s="12">
        <f t="shared" si="15"/>
        <v>0</v>
      </c>
      <c r="R22" s="22">
        <f t="shared" si="33"/>
        <v>0</v>
      </c>
      <c r="S22" s="12">
        <f t="shared" si="16"/>
        <v>0</v>
      </c>
    </row>
    <row r="23" spans="1:19" s="23" customFormat="1" ht="30" hidden="1" x14ac:dyDescent="0.25">
      <c r="A23" s="24" t="s">
        <v>33</v>
      </c>
      <c r="B23" s="25" t="s">
        <v>34</v>
      </c>
      <c r="C23" s="26">
        <f>C24</f>
        <v>50000</v>
      </c>
      <c r="D23" s="26">
        <f t="shared" ref="D23:R23" si="34">D24</f>
        <v>0</v>
      </c>
      <c r="E23" s="12">
        <f t="shared" si="1"/>
        <v>50000</v>
      </c>
      <c r="F23" s="26">
        <f t="shared" si="34"/>
        <v>-50000</v>
      </c>
      <c r="G23" s="12">
        <f t="shared" si="7"/>
        <v>0</v>
      </c>
      <c r="H23" s="26">
        <f t="shared" si="34"/>
        <v>0</v>
      </c>
      <c r="I23" s="12">
        <f t="shared" si="9"/>
        <v>0</v>
      </c>
      <c r="J23" s="26">
        <f t="shared" si="34"/>
        <v>0</v>
      </c>
      <c r="K23" s="12">
        <f t="shared" si="10"/>
        <v>0</v>
      </c>
      <c r="L23" s="26">
        <f t="shared" si="34"/>
        <v>0</v>
      </c>
      <c r="M23" s="12">
        <f t="shared" si="12"/>
        <v>0</v>
      </c>
      <c r="N23" s="26">
        <f t="shared" si="34"/>
        <v>0</v>
      </c>
      <c r="O23" s="12">
        <f t="shared" si="13"/>
        <v>0</v>
      </c>
      <c r="P23" s="26">
        <f t="shared" si="34"/>
        <v>0</v>
      </c>
      <c r="Q23" s="12">
        <f t="shared" si="15"/>
        <v>0</v>
      </c>
      <c r="R23" s="26">
        <f t="shared" si="34"/>
        <v>0</v>
      </c>
      <c r="S23" s="12">
        <f t="shared" si="16"/>
        <v>0</v>
      </c>
    </row>
    <row r="24" spans="1:19" s="23" customFormat="1" ht="30" hidden="1" x14ac:dyDescent="0.25">
      <c r="A24" s="24" t="s">
        <v>35</v>
      </c>
      <c r="B24" s="25" t="s">
        <v>108</v>
      </c>
      <c r="C24" s="26">
        <v>50000</v>
      </c>
      <c r="D24" s="27"/>
      <c r="E24" s="12">
        <f t="shared" si="1"/>
        <v>50000</v>
      </c>
      <c r="F24" s="27">
        <v>-50000</v>
      </c>
      <c r="G24" s="12">
        <f t="shared" si="7"/>
        <v>0</v>
      </c>
      <c r="H24" s="27"/>
      <c r="I24" s="12">
        <f t="shared" si="9"/>
        <v>0</v>
      </c>
      <c r="J24" s="27"/>
      <c r="K24" s="12">
        <f t="shared" si="10"/>
        <v>0</v>
      </c>
      <c r="L24" s="28"/>
      <c r="M24" s="12">
        <f t="shared" si="12"/>
        <v>0</v>
      </c>
      <c r="N24" s="28"/>
      <c r="O24" s="12">
        <f t="shared" si="13"/>
        <v>0</v>
      </c>
      <c r="P24" s="27"/>
      <c r="Q24" s="12">
        <f t="shared" si="15"/>
        <v>0</v>
      </c>
      <c r="R24" s="27"/>
      <c r="S24" s="12">
        <f t="shared" si="16"/>
        <v>0</v>
      </c>
    </row>
    <row r="25" spans="1:19" s="23" customFormat="1" ht="45" hidden="1" x14ac:dyDescent="0.25">
      <c r="A25" s="24" t="s">
        <v>36</v>
      </c>
      <c r="B25" s="25" t="s">
        <v>37</v>
      </c>
      <c r="C25" s="26">
        <f>SUM(C26)</f>
        <v>-35000</v>
      </c>
      <c r="D25" s="26">
        <f t="shared" ref="D25:R25" si="35">SUM(D26)</f>
        <v>0</v>
      </c>
      <c r="E25" s="12">
        <f t="shared" si="1"/>
        <v>-35000</v>
      </c>
      <c r="F25" s="26">
        <f t="shared" si="35"/>
        <v>35000</v>
      </c>
      <c r="G25" s="12">
        <f t="shared" si="7"/>
        <v>0</v>
      </c>
      <c r="H25" s="26">
        <f t="shared" si="35"/>
        <v>0</v>
      </c>
      <c r="I25" s="12">
        <f t="shared" si="9"/>
        <v>0</v>
      </c>
      <c r="J25" s="26">
        <f t="shared" si="35"/>
        <v>0</v>
      </c>
      <c r="K25" s="12">
        <f t="shared" si="10"/>
        <v>0</v>
      </c>
      <c r="L25" s="26">
        <f t="shared" si="35"/>
        <v>0</v>
      </c>
      <c r="M25" s="12">
        <f t="shared" si="12"/>
        <v>0</v>
      </c>
      <c r="N25" s="26">
        <f t="shared" si="35"/>
        <v>0</v>
      </c>
      <c r="O25" s="12">
        <f t="shared" si="13"/>
        <v>0</v>
      </c>
      <c r="P25" s="26">
        <f t="shared" si="35"/>
        <v>0</v>
      </c>
      <c r="Q25" s="12">
        <f t="shared" si="15"/>
        <v>0</v>
      </c>
      <c r="R25" s="26">
        <f t="shared" si="35"/>
        <v>0</v>
      </c>
      <c r="S25" s="12">
        <f t="shared" si="16"/>
        <v>0</v>
      </c>
    </row>
    <row r="26" spans="1:19" s="23" customFormat="1" ht="45" hidden="1" x14ac:dyDescent="0.25">
      <c r="A26" s="24" t="s">
        <v>38</v>
      </c>
      <c r="B26" s="25" t="s">
        <v>109</v>
      </c>
      <c r="C26" s="26">
        <v>-35000</v>
      </c>
      <c r="D26" s="29"/>
      <c r="E26" s="12">
        <f t="shared" si="1"/>
        <v>-35000</v>
      </c>
      <c r="F26" s="28">
        <v>35000</v>
      </c>
      <c r="G26" s="12">
        <f t="shared" si="7"/>
        <v>0</v>
      </c>
      <c r="H26" s="29"/>
      <c r="I26" s="12">
        <f t="shared" si="9"/>
        <v>0</v>
      </c>
      <c r="J26" s="29"/>
      <c r="K26" s="12">
        <f t="shared" si="10"/>
        <v>0</v>
      </c>
      <c r="L26" s="28"/>
      <c r="M26" s="12">
        <f t="shared" si="12"/>
        <v>0</v>
      </c>
      <c r="N26" s="28"/>
      <c r="O26" s="12">
        <f t="shared" si="13"/>
        <v>0</v>
      </c>
      <c r="P26" s="29"/>
      <c r="Q26" s="12">
        <f t="shared" si="15"/>
        <v>0</v>
      </c>
      <c r="R26" s="29"/>
      <c r="S26" s="12">
        <f t="shared" si="16"/>
        <v>0</v>
      </c>
    </row>
    <row r="27" spans="1:19" s="23" customFormat="1" ht="28.5" hidden="1" x14ac:dyDescent="0.25">
      <c r="A27" s="20" t="s">
        <v>39</v>
      </c>
      <c r="B27" s="21" t="s">
        <v>40</v>
      </c>
      <c r="C27" s="22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29"/>
      <c r="Q27" s="12">
        <f t="shared" si="15"/>
        <v>0</v>
      </c>
      <c r="R27" s="29"/>
      <c r="S27" s="12">
        <f t="shared" si="16"/>
        <v>0</v>
      </c>
    </row>
    <row r="28" spans="1:19" s="23" customFormat="1" ht="30" hidden="1" x14ac:dyDescent="0.25">
      <c r="A28" s="24" t="s">
        <v>41</v>
      </c>
      <c r="B28" s="25" t="s">
        <v>42</v>
      </c>
      <c r="C28" s="26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29"/>
      <c r="Q28" s="12">
        <f t="shared" si="15"/>
        <v>0</v>
      </c>
      <c r="R28" s="29"/>
      <c r="S28" s="12">
        <f t="shared" si="16"/>
        <v>0</v>
      </c>
    </row>
    <row r="29" spans="1:19" s="23" customFormat="1" ht="30" hidden="1" x14ac:dyDescent="0.25">
      <c r="A29" s="24" t="s">
        <v>43</v>
      </c>
      <c r="B29" s="25" t="s">
        <v>44</v>
      </c>
      <c r="C29" s="26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29"/>
      <c r="Q29" s="12">
        <f t="shared" si="15"/>
        <v>0</v>
      </c>
      <c r="R29" s="29"/>
      <c r="S29" s="12">
        <f t="shared" si="16"/>
        <v>0</v>
      </c>
    </row>
    <row r="30" spans="1:19" s="23" customFormat="1" ht="45" hidden="1" x14ac:dyDescent="0.25">
      <c r="A30" s="24" t="s">
        <v>45</v>
      </c>
      <c r="B30" s="25" t="s">
        <v>46</v>
      </c>
      <c r="C30" s="26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29"/>
      <c r="Q30" s="12">
        <f t="shared" si="15"/>
        <v>0</v>
      </c>
      <c r="R30" s="29"/>
      <c r="S30" s="12">
        <f t="shared" si="16"/>
        <v>0</v>
      </c>
    </row>
    <row r="31" spans="1:19" s="23" customFormat="1" ht="30" hidden="1" x14ac:dyDescent="0.25">
      <c r="A31" s="24" t="s">
        <v>47</v>
      </c>
      <c r="B31" s="25" t="s">
        <v>48</v>
      </c>
      <c r="C31" s="26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29"/>
      <c r="Q31" s="12">
        <f t="shared" si="15"/>
        <v>0</v>
      </c>
      <c r="R31" s="29"/>
      <c r="S31" s="12">
        <f t="shared" si="16"/>
        <v>0</v>
      </c>
    </row>
    <row r="32" spans="1:19" s="23" customFormat="1" ht="75" hidden="1" x14ac:dyDescent="0.25">
      <c r="A32" s="24" t="s">
        <v>49</v>
      </c>
      <c r="B32" s="25" t="s">
        <v>50</v>
      </c>
      <c r="C32" s="26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29"/>
      <c r="Q32" s="12">
        <f t="shared" si="15"/>
        <v>0</v>
      </c>
      <c r="R32" s="29"/>
      <c r="S32" s="12">
        <f t="shared" si="16"/>
        <v>0</v>
      </c>
    </row>
    <row r="33" spans="1:19" s="23" customFormat="1" ht="90" hidden="1" x14ac:dyDescent="0.25">
      <c r="A33" s="24" t="s">
        <v>51</v>
      </c>
      <c r="B33" s="25" t="s">
        <v>52</v>
      </c>
      <c r="C33" s="26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29"/>
      <c r="Q33" s="12">
        <f t="shared" si="15"/>
        <v>0</v>
      </c>
      <c r="R33" s="29"/>
      <c r="S33" s="12">
        <f t="shared" si="16"/>
        <v>0</v>
      </c>
    </row>
    <row r="34" spans="1:19" s="23" customFormat="1" ht="30" hidden="1" x14ac:dyDescent="0.25">
      <c r="A34" s="24" t="s">
        <v>53</v>
      </c>
      <c r="B34" s="25" t="s">
        <v>54</v>
      </c>
      <c r="C34" s="26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29"/>
      <c r="Q34" s="12">
        <f t="shared" si="15"/>
        <v>0</v>
      </c>
      <c r="R34" s="29"/>
      <c r="S34" s="12">
        <f t="shared" si="16"/>
        <v>0</v>
      </c>
    </row>
    <row r="35" spans="1:19" s="23" customFormat="1" ht="30" hidden="1" x14ac:dyDescent="0.25">
      <c r="A35" s="24" t="s">
        <v>55</v>
      </c>
      <c r="B35" s="25" t="s">
        <v>56</v>
      </c>
      <c r="C35" s="26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29"/>
      <c r="Q35" s="12">
        <f t="shared" si="15"/>
        <v>0</v>
      </c>
      <c r="R35" s="29"/>
      <c r="S35" s="12">
        <f t="shared" si="16"/>
        <v>0</v>
      </c>
    </row>
    <row r="36" spans="1:19" s="23" customFormat="1" ht="30" hidden="1" x14ac:dyDescent="0.25">
      <c r="A36" s="24" t="s">
        <v>57</v>
      </c>
      <c r="B36" s="25" t="s">
        <v>58</v>
      </c>
      <c r="C36" s="26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29"/>
      <c r="Q36" s="12">
        <f t="shared" si="15"/>
        <v>0</v>
      </c>
      <c r="R36" s="29"/>
      <c r="S36" s="12">
        <f t="shared" si="16"/>
        <v>0</v>
      </c>
    </row>
    <row r="37" spans="1:19" s="23" customFormat="1" ht="30" hidden="1" x14ac:dyDescent="0.25">
      <c r="A37" s="24" t="s">
        <v>59</v>
      </c>
      <c r="B37" s="25" t="s">
        <v>60</v>
      </c>
      <c r="C37" s="26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29"/>
      <c r="Q37" s="12">
        <f t="shared" si="15"/>
        <v>0</v>
      </c>
      <c r="R37" s="29"/>
      <c r="S37" s="12">
        <f t="shared" si="16"/>
        <v>0</v>
      </c>
    </row>
    <row r="38" spans="1:19" s="23" customFormat="1" ht="45" hidden="1" x14ac:dyDescent="0.25">
      <c r="A38" s="24" t="s">
        <v>61</v>
      </c>
      <c r="B38" s="25" t="s">
        <v>62</v>
      </c>
      <c r="C38" s="26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29"/>
      <c r="Q38" s="12">
        <f t="shared" si="15"/>
        <v>0</v>
      </c>
      <c r="R38" s="29"/>
      <c r="S38" s="12">
        <f t="shared" si="16"/>
        <v>0</v>
      </c>
    </row>
    <row r="39" spans="1:19" s="23" customFormat="1" ht="45" hidden="1" x14ac:dyDescent="0.25">
      <c r="A39" s="24" t="s">
        <v>63</v>
      </c>
      <c r="B39" s="25" t="s">
        <v>64</v>
      </c>
      <c r="C39" s="26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29"/>
      <c r="Q39" s="12">
        <f t="shared" si="15"/>
        <v>0</v>
      </c>
      <c r="R39" s="29"/>
      <c r="S39" s="12">
        <f t="shared" si="16"/>
        <v>0</v>
      </c>
    </row>
    <row r="40" spans="1:19" s="23" customFormat="1" ht="30" hidden="1" x14ac:dyDescent="0.25">
      <c r="A40" s="24" t="s">
        <v>65</v>
      </c>
      <c r="B40" s="25" t="s">
        <v>66</v>
      </c>
      <c r="C40" s="26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29"/>
      <c r="Q40" s="12">
        <f t="shared" si="15"/>
        <v>0</v>
      </c>
      <c r="R40" s="29"/>
      <c r="S40" s="12">
        <f t="shared" si="16"/>
        <v>0</v>
      </c>
    </row>
    <row r="41" spans="1:19" s="23" customFormat="1" ht="30" hidden="1" x14ac:dyDescent="0.25">
      <c r="A41" s="24" t="s">
        <v>67</v>
      </c>
      <c r="B41" s="25" t="s">
        <v>68</v>
      </c>
      <c r="C41" s="26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29"/>
      <c r="Q41" s="12">
        <f t="shared" si="15"/>
        <v>0</v>
      </c>
      <c r="R41" s="29"/>
      <c r="S41" s="12">
        <f t="shared" si="16"/>
        <v>0</v>
      </c>
    </row>
    <row r="42" spans="1:19" s="23" customFormat="1" ht="45" hidden="1" x14ac:dyDescent="0.25">
      <c r="A42" s="24" t="s">
        <v>69</v>
      </c>
      <c r="B42" s="25" t="s">
        <v>70</v>
      </c>
      <c r="C42" s="26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29"/>
      <c r="Q42" s="12">
        <f t="shared" si="15"/>
        <v>0</v>
      </c>
      <c r="R42" s="29"/>
      <c r="S42" s="12">
        <f t="shared" si="16"/>
        <v>0</v>
      </c>
    </row>
    <row r="43" spans="1:19" s="23" customFormat="1" hidden="1" x14ac:dyDescent="0.25">
      <c r="A43" s="24" t="s">
        <v>71</v>
      </c>
      <c r="B43" s="25" t="s">
        <v>72</v>
      </c>
      <c r="C43" s="26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29"/>
      <c r="Q43" s="12">
        <f t="shared" si="15"/>
        <v>0</v>
      </c>
      <c r="R43" s="29"/>
      <c r="S43" s="12">
        <f t="shared" si="16"/>
        <v>0</v>
      </c>
    </row>
    <row r="44" spans="1:19" s="23" customFormat="1" ht="30" hidden="1" x14ac:dyDescent="0.25">
      <c r="A44" s="24" t="s">
        <v>73</v>
      </c>
      <c r="B44" s="25" t="s">
        <v>74</v>
      </c>
      <c r="C44" s="26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29"/>
      <c r="Q44" s="12">
        <f t="shared" si="15"/>
        <v>0</v>
      </c>
      <c r="R44" s="29"/>
      <c r="S44" s="12">
        <f t="shared" si="16"/>
        <v>0</v>
      </c>
    </row>
    <row r="45" spans="1:19" s="23" customFormat="1" ht="30" hidden="1" x14ac:dyDescent="0.25">
      <c r="A45" s="24" t="s">
        <v>75</v>
      </c>
      <c r="B45" s="25" t="s">
        <v>76</v>
      </c>
      <c r="C45" s="26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29"/>
      <c r="Q45" s="12">
        <f t="shared" si="15"/>
        <v>0</v>
      </c>
      <c r="R45" s="29"/>
      <c r="S45" s="12">
        <f t="shared" si="16"/>
        <v>0</v>
      </c>
    </row>
    <row r="46" spans="1:19" s="23" customFormat="1" ht="28.5" x14ac:dyDescent="0.25">
      <c r="A46" s="20" t="s">
        <v>77</v>
      </c>
      <c r="B46" s="21" t="s">
        <v>78</v>
      </c>
      <c r="C46" s="22">
        <f>SUM(C47+C54)</f>
        <v>0</v>
      </c>
      <c r="D46" s="22">
        <f t="shared" ref="D46" si="36">SUM(D47+D54)</f>
        <v>4870.8000000000029</v>
      </c>
      <c r="E46" s="32">
        <f t="shared" si="1"/>
        <v>4870.8000000000029</v>
      </c>
      <c r="F46" s="22">
        <f t="shared" ref="F46" si="37">SUM(F47+F54)</f>
        <v>13312</v>
      </c>
      <c r="G46" s="32">
        <f t="shared" si="7"/>
        <v>18182.800000000003</v>
      </c>
      <c r="H46" s="22">
        <f t="shared" ref="H46:J46" si="38">SUM(H47+H54)</f>
        <v>0</v>
      </c>
      <c r="I46" s="32">
        <f t="shared" si="9"/>
        <v>18182.800000000003</v>
      </c>
      <c r="J46" s="22">
        <f t="shared" si="38"/>
        <v>0</v>
      </c>
      <c r="K46" s="12">
        <f t="shared" si="10"/>
        <v>18182.800000000003</v>
      </c>
      <c r="L46" s="22">
        <f t="shared" ref="L46:N46" si="39">SUM(L47+L54)</f>
        <v>0</v>
      </c>
      <c r="M46" s="12">
        <f t="shared" si="12"/>
        <v>18182.800000000003</v>
      </c>
      <c r="N46" s="22">
        <f t="shared" si="39"/>
        <v>0</v>
      </c>
      <c r="O46" s="12">
        <f t="shared" si="13"/>
        <v>18182.800000000003</v>
      </c>
      <c r="P46" s="22">
        <f t="shared" ref="P46:R46" si="40">SUM(P47+P54)</f>
        <v>0</v>
      </c>
      <c r="Q46" s="32">
        <f t="shared" si="15"/>
        <v>18182.800000000003</v>
      </c>
      <c r="R46" s="22">
        <f t="shared" si="40"/>
        <v>239.90000000000146</v>
      </c>
      <c r="S46" s="32">
        <f t="shared" si="16"/>
        <v>18422.700000000004</v>
      </c>
    </row>
    <row r="47" spans="1:19" s="23" customFormat="1" ht="22.5" customHeight="1" x14ac:dyDescent="0.25">
      <c r="A47" s="24" t="s">
        <v>79</v>
      </c>
      <c r="B47" s="25" t="s">
        <v>80</v>
      </c>
      <c r="C47" s="26">
        <f>C51+C48</f>
        <v>-3994762.6</v>
      </c>
      <c r="D47" s="26">
        <f t="shared" ref="D47" si="41">D51+D48</f>
        <v>-30812.1</v>
      </c>
      <c r="E47" s="12">
        <f t="shared" si="1"/>
        <v>-4025574.7</v>
      </c>
      <c r="F47" s="26">
        <f t="shared" ref="F47" si="42">F51+F48</f>
        <v>-197383</v>
      </c>
      <c r="G47" s="12">
        <f t="shared" si="7"/>
        <v>-4222957.7</v>
      </c>
      <c r="H47" s="26">
        <f t="shared" ref="H47:J47" si="43">H51+H48</f>
        <v>-11183</v>
      </c>
      <c r="I47" s="12">
        <f t="shared" si="9"/>
        <v>-4234140.7</v>
      </c>
      <c r="J47" s="26">
        <f t="shared" si="43"/>
        <v>0</v>
      </c>
      <c r="K47" s="12">
        <f t="shared" si="10"/>
        <v>-4234140.7</v>
      </c>
      <c r="L47" s="26">
        <f t="shared" ref="L47:N47" si="44">L51+L48</f>
        <v>0</v>
      </c>
      <c r="M47" s="12">
        <f t="shared" si="12"/>
        <v>-4234140.7</v>
      </c>
      <c r="N47" s="26">
        <f t="shared" si="44"/>
        <v>0</v>
      </c>
      <c r="O47" s="12">
        <f t="shared" si="13"/>
        <v>-4234140.7</v>
      </c>
      <c r="P47" s="26">
        <f t="shared" ref="P47:R47" si="45">P51+P48</f>
        <v>-222564.4</v>
      </c>
      <c r="Q47" s="12">
        <f t="shared" si="15"/>
        <v>-4456705.1000000006</v>
      </c>
      <c r="R47" s="26">
        <f t="shared" si="45"/>
        <v>64048</v>
      </c>
      <c r="S47" s="12">
        <f t="shared" si="16"/>
        <v>-4392657.1000000006</v>
      </c>
    </row>
    <row r="48" spans="1:19" s="23" customFormat="1" ht="22.5" customHeight="1" x14ac:dyDescent="0.25">
      <c r="A48" s="24" t="s">
        <v>81</v>
      </c>
      <c r="B48" s="25" t="s">
        <v>82</v>
      </c>
      <c r="C48" s="26">
        <f>C49</f>
        <v>0</v>
      </c>
      <c r="D48" s="26">
        <f t="shared" ref="D48:R49" si="46">D49</f>
        <v>0</v>
      </c>
      <c r="E48" s="12">
        <f t="shared" si="1"/>
        <v>0</v>
      </c>
      <c r="F48" s="26">
        <f t="shared" si="46"/>
        <v>0</v>
      </c>
      <c r="G48" s="12">
        <f t="shared" si="7"/>
        <v>0</v>
      </c>
      <c r="H48" s="26">
        <f t="shared" si="46"/>
        <v>0</v>
      </c>
      <c r="I48" s="12">
        <f t="shared" si="9"/>
        <v>0</v>
      </c>
      <c r="J48" s="26">
        <f t="shared" si="46"/>
        <v>0</v>
      </c>
      <c r="K48" s="12">
        <f t="shared" si="10"/>
        <v>0</v>
      </c>
      <c r="L48" s="26">
        <f t="shared" si="46"/>
        <v>0</v>
      </c>
      <c r="M48" s="12">
        <f t="shared" si="12"/>
        <v>0</v>
      </c>
      <c r="N48" s="26">
        <f t="shared" si="46"/>
        <v>0</v>
      </c>
      <c r="O48" s="12">
        <f t="shared" si="13"/>
        <v>0</v>
      </c>
      <c r="P48" s="26">
        <f t="shared" si="46"/>
        <v>0</v>
      </c>
      <c r="Q48" s="12">
        <f t="shared" si="15"/>
        <v>0</v>
      </c>
      <c r="R48" s="26">
        <f t="shared" si="46"/>
        <v>0</v>
      </c>
      <c r="S48" s="12">
        <f t="shared" si="16"/>
        <v>0</v>
      </c>
    </row>
    <row r="49" spans="1:20" s="23" customFormat="1" ht="30" x14ac:dyDescent="0.25">
      <c r="A49" s="24" t="s">
        <v>83</v>
      </c>
      <c r="B49" s="25" t="s">
        <v>84</v>
      </c>
      <c r="C49" s="26">
        <f>C50</f>
        <v>0</v>
      </c>
      <c r="D49" s="26">
        <f t="shared" si="46"/>
        <v>0</v>
      </c>
      <c r="E49" s="12">
        <f t="shared" si="1"/>
        <v>0</v>
      </c>
      <c r="F49" s="26">
        <f t="shared" si="46"/>
        <v>0</v>
      </c>
      <c r="G49" s="12">
        <f t="shared" si="7"/>
        <v>0</v>
      </c>
      <c r="H49" s="26">
        <f t="shared" si="46"/>
        <v>0</v>
      </c>
      <c r="I49" s="12">
        <f t="shared" si="9"/>
        <v>0</v>
      </c>
      <c r="J49" s="26">
        <f t="shared" si="46"/>
        <v>0</v>
      </c>
      <c r="K49" s="12">
        <f t="shared" si="10"/>
        <v>0</v>
      </c>
      <c r="L49" s="26">
        <f t="shared" si="46"/>
        <v>0</v>
      </c>
      <c r="M49" s="12">
        <f t="shared" si="12"/>
        <v>0</v>
      </c>
      <c r="N49" s="26">
        <f t="shared" si="46"/>
        <v>0</v>
      </c>
      <c r="O49" s="12">
        <f t="shared" si="13"/>
        <v>0</v>
      </c>
      <c r="P49" s="26">
        <f t="shared" si="46"/>
        <v>0</v>
      </c>
      <c r="Q49" s="12">
        <f t="shared" si="15"/>
        <v>0</v>
      </c>
      <c r="R49" s="26">
        <f t="shared" si="46"/>
        <v>0</v>
      </c>
      <c r="S49" s="12">
        <f t="shared" si="16"/>
        <v>0</v>
      </c>
    </row>
    <row r="50" spans="1:20" s="23" customFormat="1" ht="30" x14ac:dyDescent="0.25">
      <c r="A50" s="24" t="s">
        <v>85</v>
      </c>
      <c r="B50" s="25" t="s">
        <v>86</v>
      </c>
      <c r="C50" s="26">
        <v>0</v>
      </c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29"/>
      <c r="Q50" s="12">
        <f t="shared" si="15"/>
        <v>0</v>
      </c>
      <c r="R50" s="29"/>
      <c r="S50" s="12">
        <f t="shared" si="16"/>
        <v>0</v>
      </c>
    </row>
    <row r="51" spans="1:20" s="23" customFormat="1" ht="19.5" customHeight="1" x14ac:dyDescent="0.25">
      <c r="A51" s="24" t="s">
        <v>87</v>
      </c>
      <c r="B51" s="25" t="s">
        <v>110</v>
      </c>
      <c r="C51" s="26">
        <f>C52</f>
        <v>-3994762.6</v>
      </c>
      <c r="D51" s="30">
        <f t="shared" ref="D51:R52" si="47">D52</f>
        <v>-30812.1</v>
      </c>
      <c r="E51" s="12">
        <f t="shared" si="1"/>
        <v>-4025574.7</v>
      </c>
      <c r="F51" s="26">
        <f t="shared" si="47"/>
        <v>-197383</v>
      </c>
      <c r="G51" s="12">
        <f t="shared" si="7"/>
        <v>-4222957.7</v>
      </c>
      <c r="H51" s="30">
        <f t="shared" si="47"/>
        <v>-11183</v>
      </c>
      <c r="I51" s="12">
        <f t="shared" si="9"/>
        <v>-4234140.7</v>
      </c>
      <c r="J51" s="30">
        <f t="shared" si="47"/>
        <v>0</v>
      </c>
      <c r="K51" s="12">
        <f t="shared" si="10"/>
        <v>-4234140.7</v>
      </c>
      <c r="L51" s="26">
        <f t="shared" si="47"/>
        <v>0</v>
      </c>
      <c r="M51" s="12">
        <f t="shared" si="12"/>
        <v>-4234140.7</v>
      </c>
      <c r="N51" s="26">
        <f t="shared" si="47"/>
        <v>0</v>
      </c>
      <c r="O51" s="12">
        <f t="shared" si="13"/>
        <v>-4234140.7</v>
      </c>
      <c r="P51" s="26">
        <f t="shared" si="47"/>
        <v>-222564.4</v>
      </c>
      <c r="Q51" s="12">
        <f t="shared" si="15"/>
        <v>-4456705.1000000006</v>
      </c>
      <c r="R51" s="26">
        <f t="shared" si="47"/>
        <v>64048</v>
      </c>
      <c r="S51" s="12">
        <f t="shared" si="16"/>
        <v>-4392657.1000000006</v>
      </c>
    </row>
    <row r="52" spans="1:20" s="23" customFormat="1" ht="19.5" customHeight="1" x14ac:dyDescent="0.25">
      <c r="A52" s="24" t="s">
        <v>88</v>
      </c>
      <c r="B52" s="25" t="s">
        <v>111</v>
      </c>
      <c r="C52" s="26">
        <f>C53</f>
        <v>-3994762.6</v>
      </c>
      <c r="D52" s="30">
        <f t="shared" si="47"/>
        <v>-30812.1</v>
      </c>
      <c r="E52" s="12">
        <f t="shared" si="1"/>
        <v>-4025574.7</v>
      </c>
      <c r="F52" s="26">
        <f t="shared" si="47"/>
        <v>-197383</v>
      </c>
      <c r="G52" s="12">
        <f t="shared" si="7"/>
        <v>-4222957.7</v>
      </c>
      <c r="H52" s="30">
        <f t="shared" si="47"/>
        <v>-11183</v>
      </c>
      <c r="I52" s="12">
        <f t="shared" si="9"/>
        <v>-4234140.7</v>
      </c>
      <c r="J52" s="30">
        <f t="shared" si="47"/>
        <v>0</v>
      </c>
      <c r="K52" s="12">
        <f t="shared" si="10"/>
        <v>-4234140.7</v>
      </c>
      <c r="L52" s="26">
        <f t="shared" si="47"/>
        <v>0</v>
      </c>
      <c r="M52" s="12">
        <f t="shared" si="12"/>
        <v>-4234140.7</v>
      </c>
      <c r="N52" s="26">
        <f t="shared" si="47"/>
        <v>0</v>
      </c>
      <c r="O52" s="12">
        <f t="shared" si="13"/>
        <v>-4234140.7</v>
      </c>
      <c r="P52" s="26">
        <f t="shared" si="47"/>
        <v>-222564.4</v>
      </c>
      <c r="Q52" s="12">
        <f t="shared" si="15"/>
        <v>-4456705.1000000006</v>
      </c>
      <c r="R52" s="26">
        <f t="shared" si="47"/>
        <v>64048</v>
      </c>
      <c r="S52" s="12">
        <f t="shared" si="16"/>
        <v>-4392657.1000000006</v>
      </c>
    </row>
    <row r="53" spans="1:20" s="23" customFormat="1" ht="30" x14ac:dyDescent="0.25">
      <c r="A53" s="24" t="s">
        <v>89</v>
      </c>
      <c r="B53" s="25" t="s">
        <v>112</v>
      </c>
      <c r="C53" s="26">
        <v>-3994762.6</v>
      </c>
      <c r="D53" s="27">
        <v>-30812.1</v>
      </c>
      <c r="E53" s="12">
        <f t="shared" si="1"/>
        <v>-4025574.7</v>
      </c>
      <c r="F53" s="28">
        <v>-197383</v>
      </c>
      <c r="G53" s="12">
        <f t="shared" si="7"/>
        <v>-4222957.7</v>
      </c>
      <c r="H53" s="27">
        <v>-11183</v>
      </c>
      <c r="I53" s="12">
        <f t="shared" si="9"/>
        <v>-4234140.7</v>
      </c>
      <c r="J53" s="27"/>
      <c r="K53" s="12">
        <f t="shared" si="10"/>
        <v>-4234140.7</v>
      </c>
      <c r="L53" s="28"/>
      <c r="M53" s="12">
        <f t="shared" si="12"/>
        <v>-4234140.7</v>
      </c>
      <c r="N53" s="28"/>
      <c r="O53" s="12">
        <f t="shared" si="13"/>
        <v>-4234140.7</v>
      </c>
      <c r="P53" s="28">
        <v>-222564.4</v>
      </c>
      <c r="Q53" s="12">
        <f t="shared" si="15"/>
        <v>-4456705.1000000006</v>
      </c>
      <c r="R53" s="28">
        <v>64048</v>
      </c>
      <c r="S53" s="12">
        <f t="shared" si="16"/>
        <v>-4392657.1000000006</v>
      </c>
      <c r="T53" s="45"/>
    </row>
    <row r="54" spans="1:20" s="23" customFormat="1" x14ac:dyDescent="0.25">
      <c r="A54" s="24" t="s">
        <v>90</v>
      </c>
      <c r="B54" s="25" t="s">
        <v>91</v>
      </c>
      <c r="C54" s="26">
        <f>C55+C58</f>
        <v>3994762.6</v>
      </c>
      <c r="D54" s="30">
        <f>SUM(D560+D58)</f>
        <v>35682.9</v>
      </c>
      <c r="E54" s="12">
        <f t="shared" si="1"/>
        <v>4030445.5</v>
      </c>
      <c r="F54" s="26">
        <f>SUM(F560+F58)</f>
        <v>210695</v>
      </c>
      <c r="G54" s="12">
        <f t="shared" si="7"/>
        <v>4241140.5</v>
      </c>
      <c r="H54" s="30">
        <f>SUM(H560+H58)</f>
        <v>11183</v>
      </c>
      <c r="I54" s="12">
        <f t="shared" si="9"/>
        <v>4252323.5</v>
      </c>
      <c r="J54" s="30">
        <f>SUM(J560+J58)</f>
        <v>0</v>
      </c>
      <c r="K54" s="12">
        <f t="shared" si="10"/>
        <v>4252323.5</v>
      </c>
      <c r="L54" s="26">
        <f>SUM(L560+L58)</f>
        <v>0</v>
      </c>
      <c r="M54" s="12">
        <f t="shared" si="12"/>
        <v>4252323.5</v>
      </c>
      <c r="N54" s="26">
        <f>SUM(N560+N58)</f>
        <v>0</v>
      </c>
      <c r="O54" s="12">
        <f t="shared" si="13"/>
        <v>4252323.5</v>
      </c>
      <c r="P54" s="26">
        <f>SUM(P560+P58)</f>
        <v>222564.4</v>
      </c>
      <c r="Q54" s="12">
        <f t="shared" si="15"/>
        <v>4474887.9000000004</v>
      </c>
      <c r="R54" s="26">
        <f>SUM(R560+R58)</f>
        <v>-63808.1</v>
      </c>
      <c r="S54" s="12">
        <f t="shared" si="16"/>
        <v>4411079.8000000007</v>
      </c>
    </row>
    <row r="55" spans="1:20" s="23" customFormat="1" x14ac:dyDescent="0.25">
      <c r="A55" s="24" t="s">
        <v>92</v>
      </c>
      <c r="B55" s="25" t="s">
        <v>93</v>
      </c>
      <c r="C55" s="26">
        <f>C56</f>
        <v>0</v>
      </c>
      <c r="D55" s="30">
        <f t="shared" ref="D55:R56" si="48">D56</f>
        <v>0</v>
      </c>
      <c r="E55" s="12">
        <f t="shared" si="1"/>
        <v>0</v>
      </c>
      <c r="F55" s="26">
        <f t="shared" si="48"/>
        <v>0</v>
      </c>
      <c r="G55" s="12">
        <f t="shared" si="7"/>
        <v>0</v>
      </c>
      <c r="H55" s="30">
        <f t="shared" si="48"/>
        <v>0</v>
      </c>
      <c r="I55" s="12">
        <f t="shared" si="9"/>
        <v>0</v>
      </c>
      <c r="J55" s="30">
        <f t="shared" si="48"/>
        <v>0</v>
      </c>
      <c r="K55" s="12">
        <f t="shared" si="10"/>
        <v>0</v>
      </c>
      <c r="L55" s="26">
        <f t="shared" si="48"/>
        <v>0</v>
      </c>
      <c r="M55" s="12">
        <f t="shared" si="12"/>
        <v>0</v>
      </c>
      <c r="N55" s="26">
        <f t="shared" si="48"/>
        <v>0</v>
      </c>
      <c r="O55" s="12">
        <f t="shared" si="13"/>
        <v>0</v>
      </c>
      <c r="P55" s="26">
        <f t="shared" si="48"/>
        <v>0</v>
      </c>
      <c r="Q55" s="12">
        <f t="shared" si="15"/>
        <v>0</v>
      </c>
      <c r="R55" s="26">
        <f t="shared" si="48"/>
        <v>0</v>
      </c>
      <c r="S55" s="12">
        <f t="shared" si="16"/>
        <v>0</v>
      </c>
    </row>
    <row r="56" spans="1:20" s="23" customFormat="1" x14ac:dyDescent="0.25">
      <c r="A56" s="24" t="s">
        <v>94</v>
      </c>
      <c r="B56" s="25" t="s">
        <v>95</v>
      </c>
      <c r="C56" s="26">
        <f>C57</f>
        <v>0</v>
      </c>
      <c r="D56" s="26">
        <f t="shared" si="48"/>
        <v>0</v>
      </c>
      <c r="E56" s="12">
        <f t="shared" si="1"/>
        <v>0</v>
      </c>
      <c r="F56" s="26">
        <f t="shared" si="48"/>
        <v>0</v>
      </c>
      <c r="G56" s="12">
        <f t="shared" si="7"/>
        <v>0</v>
      </c>
      <c r="H56" s="26">
        <f t="shared" si="48"/>
        <v>0</v>
      </c>
      <c r="I56" s="12">
        <f t="shared" si="9"/>
        <v>0</v>
      </c>
      <c r="J56" s="26">
        <f t="shared" si="48"/>
        <v>0</v>
      </c>
      <c r="K56" s="12">
        <f t="shared" si="10"/>
        <v>0</v>
      </c>
      <c r="L56" s="26">
        <f t="shared" si="48"/>
        <v>0</v>
      </c>
      <c r="M56" s="12">
        <f t="shared" si="12"/>
        <v>0</v>
      </c>
      <c r="N56" s="26">
        <f t="shared" si="48"/>
        <v>0</v>
      </c>
      <c r="O56" s="12">
        <f t="shared" si="13"/>
        <v>0</v>
      </c>
      <c r="P56" s="26">
        <f t="shared" si="48"/>
        <v>0</v>
      </c>
      <c r="Q56" s="12">
        <f t="shared" si="15"/>
        <v>0</v>
      </c>
      <c r="R56" s="26">
        <f t="shared" si="48"/>
        <v>0</v>
      </c>
      <c r="S56" s="12">
        <f t="shared" si="16"/>
        <v>0</v>
      </c>
    </row>
    <row r="57" spans="1:20" s="23" customFormat="1" ht="30" x14ac:dyDescent="0.25">
      <c r="A57" s="24" t="s">
        <v>96</v>
      </c>
      <c r="B57" s="25" t="s">
        <v>97</v>
      </c>
      <c r="C57" s="26">
        <v>0</v>
      </c>
      <c r="D57" s="29"/>
      <c r="E57" s="12">
        <f t="shared" si="1"/>
        <v>0</v>
      </c>
      <c r="F57" s="28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28"/>
      <c r="Q57" s="12">
        <f t="shared" si="15"/>
        <v>0</v>
      </c>
      <c r="R57" s="28"/>
      <c r="S57" s="12">
        <f t="shared" si="16"/>
        <v>0</v>
      </c>
    </row>
    <row r="58" spans="1:20" s="23" customFormat="1" x14ac:dyDescent="0.25">
      <c r="A58" s="24" t="s">
        <v>98</v>
      </c>
      <c r="B58" s="25" t="s">
        <v>99</v>
      </c>
      <c r="C58" s="26">
        <f>C59-C61</f>
        <v>3994762.6</v>
      </c>
      <c r="D58" s="26">
        <f t="shared" ref="D58" si="49">D59-D61</f>
        <v>35682.9</v>
      </c>
      <c r="E58" s="12">
        <f t="shared" si="1"/>
        <v>4030445.5</v>
      </c>
      <c r="F58" s="26">
        <f t="shared" ref="F58" si="50">F59-F61</f>
        <v>210695</v>
      </c>
      <c r="G58" s="12">
        <f t="shared" si="7"/>
        <v>4241140.5</v>
      </c>
      <c r="H58" s="26">
        <f t="shared" ref="H58:J58" si="51">H59-H61</f>
        <v>11183</v>
      </c>
      <c r="I58" s="12">
        <f t="shared" si="9"/>
        <v>4252323.5</v>
      </c>
      <c r="J58" s="26">
        <f t="shared" si="51"/>
        <v>0</v>
      </c>
      <c r="K58" s="12">
        <f t="shared" si="10"/>
        <v>4252323.5</v>
      </c>
      <c r="L58" s="26">
        <f t="shared" ref="L58:N58" si="52">L59-L61</f>
        <v>0</v>
      </c>
      <c r="M58" s="12">
        <f t="shared" si="12"/>
        <v>4252323.5</v>
      </c>
      <c r="N58" s="26">
        <f t="shared" si="52"/>
        <v>0</v>
      </c>
      <c r="O58" s="12">
        <f t="shared" si="13"/>
        <v>4252323.5</v>
      </c>
      <c r="P58" s="26">
        <f t="shared" ref="P58:R58" si="53">P59-P61</f>
        <v>222564.4</v>
      </c>
      <c r="Q58" s="12">
        <f t="shared" si="15"/>
        <v>4474887.9000000004</v>
      </c>
      <c r="R58" s="26">
        <f t="shared" si="53"/>
        <v>-63808.1</v>
      </c>
      <c r="S58" s="12">
        <f t="shared" si="16"/>
        <v>4411079.8000000007</v>
      </c>
    </row>
    <row r="59" spans="1:20" s="23" customFormat="1" x14ac:dyDescent="0.25">
      <c r="A59" s="24" t="s">
        <v>100</v>
      </c>
      <c r="B59" s="25" t="s">
        <v>113</v>
      </c>
      <c r="C59" s="26">
        <f>SUM(C60)</f>
        <v>3994762.6</v>
      </c>
      <c r="D59" s="26">
        <f t="shared" ref="D59:R59" si="54">SUM(D60)</f>
        <v>35682.9</v>
      </c>
      <c r="E59" s="12">
        <f t="shared" si="1"/>
        <v>4030445.5</v>
      </c>
      <c r="F59" s="26">
        <f t="shared" si="54"/>
        <v>210695</v>
      </c>
      <c r="G59" s="12">
        <f>SUM(E59:F59)</f>
        <v>4241140.5</v>
      </c>
      <c r="H59" s="26">
        <f t="shared" si="54"/>
        <v>11183</v>
      </c>
      <c r="I59" s="12">
        <f t="shared" si="9"/>
        <v>4252323.5</v>
      </c>
      <c r="J59" s="26">
        <f t="shared" si="54"/>
        <v>0</v>
      </c>
      <c r="K59" s="12">
        <f t="shared" si="10"/>
        <v>4252323.5</v>
      </c>
      <c r="L59" s="26">
        <f t="shared" si="54"/>
        <v>0</v>
      </c>
      <c r="M59" s="12">
        <f t="shared" si="12"/>
        <v>4252323.5</v>
      </c>
      <c r="N59" s="26">
        <f t="shared" si="54"/>
        <v>0</v>
      </c>
      <c r="O59" s="12">
        <f t="shared" si="13"/>
        <v>4252323.5</v>
      </c>
      <c r="P59" s="26">
        <f t="shared" si="54"/>
        <v>222564.4</v>
      </c>
      <c r="Q59" s="12">
        <f t="shared" si="15"/>
        <v>4474887.9000000004</v>
      </c>
      <c r="R59" s="26">
        <f t="shared" si="54"/>
        <v>-63808.1</v>
      </c>
      <c r="S59" s="12">
        <f t="shared" si="16"/>
        <v>4411079.8000000007</v>
      </c>
    </row>
    <row r="60" spans="1:20" s="23" customFormat="1" ht="30" x14ac:dyDescent="0.25">
      <c r="A60" s="24" t="s">
        <v>101</v>
      </c>
      <c r="B60" s="25" t="s">
        <v>114</v>
      </c>
      <c r="C60" s="26">
        <v>3994762.6</v>
      </c>
      <c r="D60" s="27">
        <v>35682.9</v>
      </c>
      <c r="E60" s="12">
        <f t="shared" si="1"/>
        <v>4030445.5</v>
      </c>
      <c r="F60" s="28">
        <v>210695</v>
      </c>
      <c r="G60" s="12">
        <f t="shared" si="7"/>
        <v>4241140.5</v>
      </c>
      <c r="H60" s="27">
        <v>11183</v>
      </c>
      <c r="I60" s="12">
        <f t="shared" si="9"/>
        <v>4252323.5</v>
      </c>
      <c r="J60" s="27"/>
      <c r="K60" s="12">
        <f t="shared" si="10"/>
        <v>4252323.5</v>
      </c>
      <c r="L60" s="28"/>
      <c r="M60" s="12">
        <f t="shared" si="12"/>
        <v>4252323.5</v>
      </c>
      <c r="N60" s="28"/>
      <c r="O60" s="12">
        <f t="shared" si="13"/>
        <v>4252323.5</v>
      </c>
      <c r="P60" s="28">
        <v>222564.4</v>
      </c>
      <c r="Q60" s="12">
        <f t="shared" si="15"/>
        <v>4474887.9000000004</v>
      </c>
      <c r="R60" s="28">
        <v>-63808.1</v>
      </c>
      <c r="S60" s="12">
        <f t="shared" si="16"/>
        <v>4411079.8000000007</v>
      </c>
    </row>
    <row r="61" spans="1:20" s="23" customFormat="1" x14ac:dyDescent="0.25">
      <c r="A61" s="24" t="s">
        <v>98</v>
      </c>
      <c r="B61" s="25" t="s">
        <v>115</v>
      </c>
      <c r="C61" s="26">
        <f>SUM(C62)</f>
        <v>0</v>
      </c>
      <c r="D61" s="26">
        <f t="shared" ref="D61:R61" si="55">SUM(D62)</f>
        <v>0</v>
      </c>
      <c r="E61" s="12">
        <f t="shared" si="1"/>
        <v>0</v>
      </c>
      <c r="F61" s="26">
        <f t="shared" si="55"/>
        <v>0</v>
      </c>
      <c r="G61" s="12">
        <f t="shared" si="7"/>
        <v>0</v>
      </c>
      <c r="H61" s="26">
        <f t="shared" si="55"/>
        <v>0</v>
      </c>
      <c r="I61" s="12">
        <f t="shared" si="9"/>
        <v>0</v>
      </c>
      <c r="J61" s="26">
        <f t="shared" si="55"/>
        <v>0</v>
      </c>
      <c r="K61" s="12">
        <f t="shared" si="10"/>
        <v>0</v>
      </c>
      <c r="L61" s="26">
        <f t="shared" si="55"/>
        <v>0</v>
      </c>
      <c r="M61" s="12">
        <f t="shared" si="12"/>
        <v>0</v>
      </c>
      <c r="N61" s="26">
        <f t="shared" si="55"/>
        <v>0</v>
      </c>
      <c r="O61" s="12">
        <f t="shared" si="13"/>
        <v>0</v>
      </c>
      <c r="P61" s="26">
        <f t="shared" si="55"/>
        <v>0</v>
      </c>
      <c r="Q61" s="12">
        <f t="shared" si="15"/>
        <v>0</v>
      </c>
      <c r="R61" s="26">
        <f t="shared" si="55"/>
        <v>0</v>
      </c>
      <c r="S61" s="12">
        <f t="shared" si="16"/>
        <v>0</v>
      </c>
    </row>
    <row r="62" spans="1:20" s="23" customFormat="1" ht="30" x14ac:dyDescent="0.25">
      <c r="A62" s="24" t="s">
        <v>102</v>
      </c>
      <c r="B62" s="25" t="s">
        <v>116</v>
      </c>
      <c r="C62" s="26">
        <v>0</v>
      </c>
      <c r="D62" s="29"/>
      <c r="E62" s="12">
        <f t="shared" si="1"/>
        <v>0</v>
      </c>
      <c r="F62" s="28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28"/>
      <c r="Q62" s="12">
        <f t="shared" si="15"/>
        <v>0</v>
      </c>
      <c r="R62" s="28">
        <v>0</v>
      </c>
      <c r="S62" s="12">
        <f t="shared" si="16"/>
        <v>0</v>
      </c>
    </row>
    <row r="63" spans="1:20" s="23" customFormat="1" ht="27" customHeight="1" x14ac:dyDescent="0.25">
      <c r="A63" s="20" t="s">
        <v>141</v>
      </c>
      <c r="B63" s="21" t="s">
        <v>40</v>
      </c>
      <c r="C63" s="26"/>
      <c r="D63" s="29"/>
      <c r="E63" s="12"/>
      <c r="F63" s="28"/>
      <c r="G63" s="12"/>
      <c r="H63" s="29"/>
      <c r="I63" s="12"/>
      <c r="J63" s="29"/>
      <c r="K63" s="12"/>
      <c r="L63" s="28"/>
      <c r="M63" s="12"/>
      <c r="N63" s="28"/>
      <c r="O63" s="12"/>
      <c r="P63" s="28"/>
      <c r="Q63" s="32">
        <f>SUM(Q64+Q65)</f>
        <v>0</v>
      </c>
      <c r="R63" s="32">
        <f t="shared" ref="R63:S63" si="56">SUM(R64+R65)</f>
        <v>101.6</v>
      </c>
      <c r="S63" s="32">
        <f t="shared" si="56"/>
        <v>101.6</v>
      </c>
    </row>
    <row r="64" spans="1:20" s="23" customFormat="1" ht="30" x14ac:dyDescent="0.25">
      <c r="A64" s="43" t="s">
        <v>142</v>
      </c>
      <c r="B64" s="25" t="s">
        <v>143</v>
      </c>
      <c r="C64" s="26"/>
      <c r="D64" s="29"/>
      <c r="E64" s="12"/>
      <c r="F64" s="28"/>
      <c r="G64" s="12"/>
      <c r="H64" s="29"/>
      <c r="I64" s="12"/>
      <c r="J64" s="29"/>
      <c r="K64" s="12"/>
      <c r="L64" s="28"/>
      <c r="M64" s="12"/>
      <c r="N64" s="28"/>
      <c r="O64" s="12"/>
      <c r="P64" s="28"/>
      <c r="Q64" s="12">
        <v>0</v>
      </c>
      <c r="R64" s="28">
        <v>0</v>
      </c>
      <c r="S64" s="12">
        <v>0</v>
      </c>
    </row>
    <row r="65" spans="1:19" s="23" customFormat="1" ht="30" x14ac:dyDescent="0.25">
      <c r="A65" s="43" t="s">
        <v>144</v>
      </c>
      <c r="B65" s="25" t="s">
        <v>146</v>
      </c>
      <c r="C65" s="26"/>
      <c r="D65" s="29"/>
      <c r="E65" s="12"/>
      <c r="F65" s="28"/>
      <c r="G65" s="12"/>
      <c r="H65" s="29"/>
      <c r="I65" s="12"/>
      <c r="J65" s="29"/>
      <c r="K65" s="12"/>
      <c r="L65" s="28"/>
      <c r="M65" s="12"/>
      <c r="N65" s="28"/>
      <c r="O65" s="12"/>
      <c r="P65" s="28"/>
      <c r="Q65" s="12">
        <f>SUM(Q66)</f>
        <v>0</v>
      </c>
      <c r="R65" s="12">
        <f t="shared" ref="R65:S66" si="57">SUM(R66)</f>
        <v>101.6</v>
      </c>
      <c r="S65" s="12">
        <f t="shared" si="57"/>
        <v>101.6</v>
      </c>
    </row>
    <row r="66" spans="1:19" s="23" customFormat="1" ht="30" x14ac:dyDescent="0.25">
      <c r="A66" s="44" t="s">
        <v>145</v>
      </c>
      <c r="B66" s="25" t="s">
        <v>44</v>
      </c>
      <c r="C66" s="26"/>
      <c r="D66" s="29"/>
      <c r="E66" s="12"/>
      <c r="F66" s="28"/>
      <c r="G66" s="12"/>
      <c r="H66" s="29"/>
      <c r="I66" s="12"/>
      <c r="J66" s="29"/>
      <c r="K66" s="12"/>
      <c r="L66" s="28"/>
      <c r="M66" s="12"/>
      <c r="N66" s="28"/>
      <c r="O66" s="12"/>
      <c r="P66" s="28"/>
      <c r="Q66" s="12">
        <f>SUM(Q67)</f>
        <v>0</v>
      </c>
      <c r="R66" s="12">
        <f t="shared" si="57"/>
        <v>101.6</v>
      </c>
      <c r="S66" s="12">
        <f t="shared" si="57"/>
        <v>101.6</v>
      </c>
    </row>
    <row r="67" spans="1:19" s="23" customFormat="1" ht="30" x14ac:dyDescent="0.25">
      <c r="A67" s="44" t="s">
        <v>147</v>
      </c>
      <c r="B67" s="25" t="s">
        <v>148</v>
      </c>
      <c r="C67" s="26"/>
      <c r="D67" s="29"/>
      <c r="E67" s="12"/>
      <c r="F67" s="28"/>
      <c r="G67" s="12"/>
      <c r="H67" s="29"/>
      <c r="I67" s="12"/>
      <c r="J67" s="29"/>
      <c r="K67" s="12"/>
      <c r="L67" s="28"/>
      <c r="M67" s="12"/>
      <c r="N67" s="28"/>
      <c r="O67" s="12"/>
      <c r="P67" s="28"/>
      <c r="Q67" s="12">
        <v>0</v>
      </c>
      <c r="R67" s="28">
        <v>101.6</v>
      </c>
      <c r="S67" s="12">
        <v>101.6</v>
      </c>
    </row>
    <row r="68" spans="1:19" x14ac:dyDescent="0.25">
      <c r="A68" s="9" t="s">
        <v>103</v>
      </c>
      <c r="B68" s="10" t="s">
        <v>104</v>
      </c>
      <c r="C68" s="11">
        <f>C11+C46</f>
        <v>93960.9</v>
      </c>
      <c r="D68" s="11">
        <f t="shared" ref="D68" si="58">D11+D46</f>
        <v>4870.8000000000029</v>
      </c>
      <c r="E68" s="32">
        <f t="shared" si="1"/>
        <v>98831.7</v>
      </c>
      <c r="F68" s="18">
        <f t="shared" ref="F68" si="59">F11+F46</f>
        <v>5854.5</v>
      </c>
      <c r="G68" s="32">
        <f t="shared" si="7"/>
        <v>104686.2</v>
      </c>
      <c r="H68" s="11">
        <f t="shared" ref="H68:J68" si="60">H11+H46</f>
        <v>6997.7</v>
      </c>
      <c r="I68" s="32">
        <f t="shared" si="9"/>
        <v>111683.9</v>
      </c>
      <c r="J68" s="18">
        <f t="shared" si="60"/>
        <v>0</v>
      </c>
      <c r="K68" s="12">
        <f t="shared" si="10"/>
        <v>111683.9</v>
      </c>
      <c r="L68" s="18">
        <f t="shared" ref="L68:N68" si="61">L11+L46</f>
        <v>0</v>
      </c>
      <c r="M68" s="12">
        <f t="shared" si="12"/>
        <v>111683.9</v>
      </c>
      <c r="N68" s="18">
        <f t="shared" si="61"/>
        <v>0</v>
      </c>
      <c r="O68" s="12">
        <f t="shared" si="13"/>
        <v>111683.9</v>
      </c>
      <c r="P68" s="11">
        <f t="shared" ref="P68" si="62">P11+P46</f>
        <v>0</v>
      </c>
      <c r="Q68" s="32">
        <f t="shared" si="15"/>
        <v>111683.9</v>
      </c>
      <c r="R68" s="11">
        <f>SUM(R11+R46+R63)</f>
        <v>-42084.7</v>
      </c>
      <c r="S68" s="11">
        <f>SUM(S11+S46+S63)</f>
        <v>69599.200000000012</v>
      </c>
    </row>
    <row r="70" spans="1:19" x14ac:dyDescent="0.25">
      <c r="G70" s="33"/>
    </row>
    <row r="74" spans="1:19" x14ac:dyDescent="0.25">
      <c r="A74" s="31"/>
    </row>
    <row r="75" spans="1:19" x14ac:dyDescent="0.25">
      <c r="A75" s="31"/>
    </row>
  </sheetData>
  <mergeCells count="20">
    <mergeCell ref="A6:P7"/>
    <mergeCell ref="N8:N9"/>
    <mergeCell ref="O8:O9"/>
    <mergeCell ref="P8:P9"/>
    <mergeCell ref="Q8:Q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R8:R9"/>
    <mergeCell ref="S8:S9"/>
    <mergeCell ref="A8:A9"/>
    <mergeCell ref="B8:B9"/>
    <mergeCell ref="C8:C9"/>
    <mergeCell ref="D8:D9"/>
  </mergeCells>
  <pageMargins left="0.70866141732283472" right="0.39370078740157483" top="0.74803149606299213" bottom="0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workbookViewId="0">
      <selection activeCell="B22" sqref="B22:B23"/>
    </sheetView>
  </sheetViews>
  <sheetFormatPr defaultRowHeight="15.75" x14ac:dyDescent="0.25"/>
  <cols>
    <col min="1" max="1" width="52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2" t="s">
        <v>134</v>
      </c>
    </row>
    <row r="2" spans="1:2" x14ac:dyDescent="0.25">
      <c r="B2" s="2" t="s">
        <v>0</v>
      </c>
    </row>
    <row r="3" spans="1:2" x14ac:dyDescent="0.25">
      <c r="B3" s="3" t="s">
        <v>1</v>
      </c>
    </row>
    <row r="4" spans="1:2" x14ac:dyDescent="0.25">
      <c r="B4" s="2" t="s">
        <v>121</v>
      </c>
    </row>
    <row r="8" spans="1:2" s="34" customFormat="1" x14ac:dyDescent="0.25">
      <c r="A8" s="54" t="s">
        <v>122</v>
      </c>
      <c r="B8" s="54"/>
    </row>
    <row r="9" spans="1:2" s="34" customFormat="1" x14ac:dyDescent="0.25">
      <c r="A9" s="54" t="s">
        <v>123</v>
      </c>
      <c r="B9" s="54"/>
    </row>
    <row r="11" spans="1:2" x14ac:dyDescent="0.25">
      <c r="A11" s="35" t="s">
        <v>124</v>
      </c>
      <c r="B11" s="36" t="s">
        <v>125</v>
      </c>
    </row>
    <row r="12" spans="1:2" ht="31.5" x14ac:dyDescent="0.25">
      <c r="A12" s="37" t="s">
        <v>126</v>
      </c>
      <c r="B12" s="38">
        <f>SUM(B13:B14)</f>
        <v>0</v>
      </c>
    </row>
    <row r="13" spans="1:2" x14ac:dyDescent="0.25">
      <c r="A13" s="39" t="s">
        <v>127</v>
      </c>
      <c r="B13" s="38">
        <v>0</v>
      </c>
    </row>
    <row r="14" spans="1:2" x14ac:dyDescent="0.25">
      <c r="A14" s="39" t="s">
        <v>128</v>
      </c>
      <c r="B14" s="38">
        <v>0</v>
      </c>
    </row>
    <row r="15" spans="1:2" x14ac:dyDescent="0.25">
      <c r="A15" s="37" t="s">
        <v>129</v>
      </c>
      <c r="B15" s="38">
        <f>SUM(B16:B17)</f>
        <v>93501.1</v>
      </c>
    </row>
    <row r="16" spans="1:2" x14ac:dyDescent="0.25">
      <c r="A16" s="39" t="s">
        <v>127</v>
      </c>
      <c r="B16" s="38">
        <v>128501.1</v>
      </c>
    </row>
    <row r="17" spans="1:2" x14ac:dyDescent="0.25">
      <c r="A17" s="39" t="s">
        <v>128</v>
      </c>
      <c r="B17" s="38">
        <v>-35000</v>
      </c>
    </row>
    <row r="18" spans="1:2" x14ac:dyDescent="0.25">
      <c r="A18" s="39" t="s">
        <v>130</v>
      </c>
      <c r="B18" s="38">
        <f>SUM(B12+B15)</f>
        <v>93501.1</v>
      </c>
    </row>
    <row r="34" spans="1:1" x14ac:dyDescent="0.25">
      <c r="A34" s="40"/>
    </row>
    <row r="35" spans="1:1" x14ac:dyDescent="0.25">
      <c r="A35" s="40"/>
    </row>
    <row r="36" spans="1:1" x14ac:dyDescent="0.25">
      <c r="A36" s="40"/>
    </row>
  </sheetData>
  <mergeCells count="2">
    <mergeCell ref="A8:B8"/>
    <mergeCell ref="A9:B9"/>
  </mergeCells>
  <pageMargins left="0.70866141732283472" right="0.70866141732283472" top="0.7480314960629921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7</vt:lpstr>
      <vt:lpstr>пр.8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2015-11-27T10:31:20Z</dcterms:modified>
</cp:coreProperties>
</file>